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4\M24-043 Holice, Zborovská, Pardubická - vodovod\rozpočty\SO 01 ul. Zborovská\"/>
    </mc:Choice>
  </mc:AlternateContent>
  <bookViews>
    <workbookView xWindow="0" yWindow="0" windowWidth="0" windowHeight="0"/>
  </bookViews>
  <sheets>
    <sheet name="Rekapitulace stavby" sheetId="1" r:id="rId1"/>
    <sheet name="SO 01 - Ull. Zborovská" sheetId="2" r:id="rId2"/>
    <sheet name="02 - Přepojení vodovodníc..." sheetId="3" r:id="rId3"/>
    <sheet name="VON - Vedlejší a ostatní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Ull. Zborovská'!$C$124:$K$375</definedName>
    <definedName name="_xlnm.Print_Area" localSheetId="1">'SO 01 - Ull. Zborovská'!$C$4:$J$76,'SO 01 - Ull. Zborovská'!$C$82:$J$106,'SO 01 - Ull. Zborovská'!$C$112:$K$375</definedName>
    <definedName name="_xlnm.Print_Titles" localSheetId="1">'SO 01 - Ull. Zborovská'!$124:$124</definedName>
    <definedName name="_xlnm._FilterDatabase" localSheetId="2" hidden="1">'02 - Přepojení vodovodníc...'!$C$124:$K$324</definedName>
    <definedName name="_xlnm.Print_Area" localSheetId="2">'02 - Přepojení vodovodníc...'!$C$4:$J$76,'02 - Přepojení vodovodníc...'!$C$82:$J$106,'02 - Přepojení vodovodníc...'!$C$112:$K$324</definedName>
    <definedName name="_xlnm.Print_Titles" localSheetId="2">'02 - Přepojení vodovodníc...'!$124:$124</definedName>
    <definedName name="_xlnm._FilterDatabase" localSheetId="3" hidden="1">'VON - Vedlejší a ostatní ...'!$C$123:$K$159</definedName>
    <definedName name="_xlnm.Print_Area" localSheetId="3">'VON - Vedlejší a ostatní ...'!$C$4:$J$76,'VON - Vedlejší a ostatní ...'!$C$82:$J$105,'VON - Vedlejší a ostatní ...'!$C$111:$K$159</definedName>
    <definedName name="_xlnm.Print_Titles" localSheetId="3">'VON - Vedlejší a ostatní ...'!$123:$123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3" r="J37"/>
  <c r="J36"/>
  <c i="1" r="AY96"/>
  <c i="3" r="J35"/>
  <c i="1" r="AX96"/>
  <c i="3" r="BI324"/>
  <c r="BH324"/>
  <c r="BG324"/>
  <c r="BF324"/>
  <c r="T324"/>
  <c r="T323"/>
  <c r="R324"/>
  <c r="R323"/>
  <c r="P324"/>
  <c r="P323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1"/>
  <c r="BH231"/>
  <c r="BG231"/>
  <c r="BF231"/>
  <c r="T231"/>
  <c r="T230"/>
  <c r="R231"/>
  <c r="R230"/>
  <c r="P231"/>
  <c r="P230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1"/>
  <c r="BH191"/>
  <c r="BG191"/>
  <c r="BF191"/>
  <c r="T191"/>
  <c r="R191"/>
  <c r="P191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77"/>
  <c r="BH177"/>
  <c r="BG177"/>
  <c r="BF177"/>
  <c r="T177"/>
  <c r="R177"/>
  <c r="P177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375"/>
  <c r="BH375"/>
  <c r="BG375"/>
  <c r="BF375"/>
  <c r="T375"/>
  <c r="T374"/>
  <c r="R375"/>
  <c r="R374"/>
  <c r="P375"/>
  <c r="P374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6"/>
  <c r="BH296"/>
  <c r="BG296"/>
  <c r="BF296"/>
  <c r="T296"/>
  <c r="R296"/>
  <c r="P296"/>
  <c r="BI292"/>
  <c r="BH292"/>
  <c r="BG292"/>
  <c r="BF292"/>
  <c r="T292"/>
  <c r="R292"/>
  <c r="P292"/>
  <c r="BI291"/>
  <c r="BH291"/>
  <c r="BG291"/>
  <c r="BF291"/>
  <c r="T291"/>
  <c r="R291"/>
  <c r="P291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T228"/>
  <c r="R237"/>
  <c r="R228"/>
  <c r="P237"/>
  <c r="P228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85"/>
  <c i="1" r="L90"/>
  <c r="AM90"/>
  <c r="AM89"/>
  <c r="L89"/>
  <c r="AM87"/>
  <c r="L87"/>
  <c r="L85"/>
  <c r="L84"/>
  <c i="2" r="BK340"/>
  <c r="J312"/>
  <c r="BK272"/>
  <c r="J147"/>
  <c r="BK232"/>
  <c r="J343"/>
  <c r="BK307"/>
  <c r="J184"/>
  <c r="BK334"/>
  <c r="BK311"/>
  <c r="J237"/>
  <c i="1" r="AS94"/>
  <c i="2" r="J177"/>
  <c r="J302"/>
  <c r="BK158"/>
  <c r="J283"/>
  <c r="J364"/>
  <c r="J307"/>
  <c r="J216"/>
  <c i="3" r="BK296"/>
  <c r="BK256"/>
  <c r="J324"/>
  <c r="BK288"/>
  <c r="J134"/>
  <c r="BK164"/>
  <c r="BK237"/>
  <c r="J128"/>
  <c r="J200"/>
  <c r="J305"/>
  <c r="BK158"/>
  <c r="J267"/>
  <c r="J192"/>
  <c r="J293"/>
  <c r="BK167"/>
  <c i="4" r="J140"/>
  <c r="J127"/>
  <c r="BK156"/>
  <c i="2" r="BK329"/>
  <c r="BK300"/>
  <c r="J261"/>
  <c r="BK335"/>
  <c r="BK211"/>
  <c r="BK331"/>
  <c r="J252"/>
  <c r="BK357"/>
  <c r="J316"/>
  <c r="BK266"/>
  <c r="BK155"/>
  <c r="J319"/>
  <c r="BK283"/>
  <c r="BK202"/>
  <c r="BK325"/>
  <c r="J284"/>
  <c r="BK319"/>
  <c r="J155"/>
  <c r="J317"/>
  <c r="J285"/>
  <c r="BK170"/>
  <c i="3" r="J284"/>
  <c r="J196"/>
  <c r="J295"/>
  <c r="BK186"/>
  <c r="BK280"/>
  <c r="J287"/>
  <c r="J185"/>
  <c r="J302"/>
  <c r="BK191"/>
  <c r="BK299"/>
  <c r="BK151"/>
  <c r="BK277"/>
  <c r="J312"/>
  <c r="BK209"/>
  <c r="BK128"/>
  <c i="4" r="BK158"/>
  <c r="BK132"/>
  <c r="BK139"/>
  <c r="J154"/>
  <c r="BK142"/>
  <c r="BK134"/>
  <c i="2" r="J334"/>
  <c r="BK316"/>
  <c r="BK282"/>
  <c r="BK184"/>
  <c r="J321"/>
  <c r="J170"/>
  <c r="J313"/>
  <c r="BK194"/>
  <c r="J368"/>
  <c r="BK314"/>
  <c r="BK257"/>
  <c r="J134"/>
  <c r="BK308"/>
  <c r="J282"/>
  <c r="J194"/>
  <c r="J304"/>
  <c r="BK189"/>
  <c r="BK315"/>
  <c r="BK139"/>
  <c r="BK328"/>
  <c r="BK287"/>
  <c r="J202"/>
  <c i="3" r="BK289"/>
  <c r="BK213"/>
  <c r="BK302"/>
  <c r="BK192"/>
  <c r="BK284"/>
  <c r="J143"/>
  <c r="J184"/>
  <c r="BK139"/>
  <c r="J261"/>
  <c r="BK170"/>
  <c r="BK285"/>
  <c r="BK134"/>
  <c r="J280"/>
  <c r="J158"/>
  <c r="J218"/>
  <c i="4" r="J158"/>
  <c r="BK154"/>
  <c r="BK152"/>
  <c r="BK143"/>
  <c r="J152"/>
  <c r="J143"/>
  <c r="BK128"/>
  <c i="2" r="J328"/>
  <c r="J287"/>
  <c r="J158"/>
  <c r="BK317"/>
  <c r="J190"/>
  <c r="BK336"/>
  <c r="BK285"/>
  <c r="BK147"/>
  <c r="BK321"/>
  <c r="J300"/>
  <c r="J167"/>
  <c r="J351"/>
  <c r="BK292"/>
  <c r="BK252"/>
  <c r="BK324"/>
  <c r="BK242"/>
  <c r="J331"/>
  <c r="J221"/>
  <c r="BK375"/>
  <c r="BK312"/>
  <c r="BK237"/>
  <c i="3" r="BK293"/>
  <c r="BK252"/>
  <c r="J308"/>
  <c r="J272"/>
  <c r="BK320"/>
  <c r="J209"/>
  <c r="BK272"/>
  <c r="BK196"/>
  <c r="BK313"/>
  <c r="BK247"/>
  <c r="BK295"/>
  <c r="BK147"/>
  <c r="BK291"/>
  <c r="BK231"/>
  <c r="J290"/>
  <c r="J161"/>
  <c i="4" r="BK140"/>
  <c r="BK159"/>
  <c r="BK127"/>
  <c i="2" r="BK343"/>
  <c r="J324"/>
  <c r="J291"/>
  <c r="BK198"/>
  <c r="J340"/>
  <c r="J314"/>
  <c r="BK354"/>
  <c r="J303"/>
  <c r="BK167"/>
  <c r="J336"/>
  <c r="BK305"/>
  <c r="J229"/>
  <c r="BK313"/>
  <c r="BK286"/>
  <c r="BK207"/>
  <c r="J308"/>
  <c r="J161"/>
  <c r="BK306"/>
  <c r="J337"/>
  <c r="BK302"/>
  <c r="J225"/>
  <c i="3" r="BK297"/>
  <c r="J227"/>
  <c r="BK305"/>
  <c r="J204"/>
  <c r="BK286"/>
  <c r="J167"/>
  <c r="J256"/>
  <c r="J164"/>
  <c r="J296"/>
  <c r="J186"/>
  <c r="J291"/>
  <c r="BK294"/>
  <c r="BK242"/>
  <c r="BK185"/>
  <c r="J252"/>
  <c i="4" r="J159"/>
  <c r="J147"/>
  <c r="J128"/>
  <c r="BK147"/>
  <c r="J139"/>
  <c i="2" r="BK364"/>
  <c r="BK303"/>
  <c r="BK247"/>
  <c r="J325"/>
  <c r="J198"/>
  <c r="BK337"/>
  <c r="J266"/>
  <c r="J164"/>
  <c r="J348"/>
  <c r="J292"/>
  <c r="J189"/>
  <c r="BK368"/>
  <c r="BK291"/>
  <c r="J242"/>
  <c r="J329"/>
  <c r="J286"/>
  <c r="J139"/>
  <c r="BK177"/>
  <c r="J335"/>
  <c r="BK261"/>
  <c r="BK161"/>
  <c i="3" r="J286"/>
  <c r="J170"/>
  <c r="J231"/>
  <c r="BK324"/>
  <c r="BK227"/>
  <c r="J242"/>
  <c r="BK177"/>
  <c r="J288"/>
  <c r="BK184"/>
  <c r="BK290"/>
  <c r="J320"/>
  <c r="J289"/>
  <c r="BK218"/>
  <c r="J285"/>
  <c r="J151"/>
  <c i="4" r="BK145"/>
  <c r="J132"/>
  <c r="BK138"/>
  <c i="2" r="BK351"/>
  <c r="J320"/>
  <c r="BK277"/>
  <c r="BK164"/>
  <c r="BK330"/>
  <c r="BK143"/>
  <c r="J311"/>
  <c r="J211"/>
  <c r="BK128"/>
  <c r="BK320"/>
  <c r="BK284"/>
  <c r="BK221"/>
  <c r="BK371"/>
  <c r="J296"/>
  <c r="J277"/>
  <c r="BK151"/>
  <c r="BK297"/>
  <c r="J357"/>
  <c r="BK216"/>
  <c r="J128"/>
  <c r="J315"/>
  <c r="BK229"/>
  <c i="3" r="BK292"/>
  <c r="J177"/>
  <c r="J299"/>
  <c r="J155"/>
  <c r="J237"/>
  <c r="J294"/>
  <c r="J213"/>
  <c r="BK143"/>
  <c r="J277"/>
  <c r="J139"/>
  <c r="BK200"/>
  <c r="J317"/>
  <c r="J247"/>
  <c r="J297"/>
  <c r="J191"/>
  <c i="4" r="BK129"/>
  <c r="J156"/>
  <c r="J145"/>
  <c r="J129"/>
  <c r="J150"/>
  <c r="J138"/>
  <c i="2" r="BK348"/>
  <c r="J305"/>
  <c r="J232"/>
  <c r="J354"/>
  <c r="BK225"/>
  <c r="J371"/>
  <c r="J297"/>
  <c r="BK134"/>
  <c r="J330"/>
  <c r="J272"/>
  <c r="J207"/>
  <c r="J375"/>
  <c r="BK304"/>
  <c r="J257"/>
  <c r="BK361"/>
  <c r="BK296"/>
  <c r="J143"/>
  <c r="BK190"/>
  <c r="J361"/>
  <c r="J306"/>
  <c r="J247"/>
  <c r="J151"/>
  <c i="3" r="BK267"/>
  <c r="J147"/>
  <c r="BK287"/>
  <c r="BK312"/>
  <c r="BK155"/>
  <c r="BK223"/>
  <c r="BK161"/>
  <c r="J292"/>
  <c r="BK308"/>
  <c r="J223"/>
  <c r="J313"/>
  <c r="BK261"/>
  <c r="BK317"/>
  <c r="BK204"/>
  <c i="4" r="BK150"/>
  <c r="J142"/>
  <c r="J134"/>
  <c i="2" l="1" r="P220"/>
  <c r="T281"/>
  <c r="T347"/>
  <c r="BK127"/>
  <c r="J127"/>
  <c r="J98"/>
  <c r="BK241"/>
  <c r="J241"/>
  <c r="J101"/>
  <c r="P347"/>
  <c i="3" r="BK222"/>
  <c r="J222"/>
  <c r="J99"/>
  <c r="P236"/>
  <c r="BK298"/>
  <c r="J298"/>
  <c r="J103"/>
  <c r="T298"/>
  <c i="2" r="T127"/>
  <c r="P241"/>
  <c r="BK360"/>
  <c r="J360"/>
  <c r="J104"/>
  <c i="3" r="R127"/>
  <c r="R236"/>
  <c r="BK311"/>
  <c r="J311"/>
  <c r="J104"/>
  <c i="2" r="BK220"/>
  <c r="J220"/>
  <c r="J99"/>
  <c r="BK281"/>
  <c r="J281"/>
  <c r="J102"/>
  <c r="T360"/>
  <c i="3" r="P222"/>
  <c r="BK276"/>
  <c r="J276"/>
  <c r="J102"/>
  <c r="P311"/>
  <c i="2" r="R220"/>
  <c r="P281"/>
  <c r="R360"/>
  <c i="3" r="T127"/>
  <c r="T276"/>
  <c r="R298"/>
  <c i="4" r="P126"/>
  <c r="P125"/>
  <c r="BK137"/>
  <c r="BK136"/>
  <c r="J136"/>
  <c r="J101"/>
  <c i="2" r="P127"/>
  <c r="P126"/>
  <c r="P125"/>
  <c i="1" r="AU95"/>
  <c i="2" r="R241"/>
  <c r="BK347"/>
  <c r="J347"/>
  <c r="J103"/>
  <c i="3" r="BK127"/>
  <c r="J127"/>
  <c r="J98"/>
  <c r="R222"/>
  <c r="R276"/>
  <c r="P298"/>
  <c i="4" r="R126"/>
  <c r="R125"/>
  <c r="T131"/>
  <c r="T130"/>
  <c r="BK149"/>
  <c r="BK148"/>
  <c r="J148"/>
  <c r="J103"/>
  <c i="2" r="R127"/>
  <c r="T241"/>
  <c r="P360"/>
  <c i="3" r="P127"/>
  <c r="P126"/>
  <c r="P125"/>
  <c i="1" r="AU96"/>
  <c i="3" r="T222"/>
  <c r="T236"/>
  <c r="T311"/>
  <c i="4" r="T126"/>
  <c r="T125"/>
  <c r="P131"/>
  <c r="P130"/>
  <c r="R137"/>
  <c r="R136"/>
  <c i="2" r="T220"/>
  <c r="R281"/>
  <c r="R347"/>
  <c i="3" r="BK236"/>
  <c r="J236"/>
  <c r="J101"/>
  <c r="P276"/>
  <c r="R311"/>
  <c i="4" r="BK126"/>
  <c r="J126"/>
  <c r="J98"/>
  <c r="BK131"/>
  <c r="J131"/>
  <c r="J100"/>
  <c r="R131"/>
  <c r="R130"/>
  <c r="P137"/>
  <c r="P136"/>
  <c r="T137"/>
  <c r="T136"/>
  <c r="P149"/>
  <c r="P148"/>
  <c r="R149"/>
  <c r="R148"/>
  <c r="T149"/>
  <c r="T148"/>
  <c i="2" r="BK374"/>
  <c r="J374"/>
  <c r="J105"/>
  <c r="BK228"/>
  <c r="J228"/>
  <c r="J100"/>
  <c i="3" r="BK230"/>
  <c r="J230"/>
  <c r="J100"/>
  <c r="BK323"/>
  <c r="J323"/>
  <c r="J105"/>
  <c i="4" r="BE142"/>
  <c r="F92"/>
  <c r="BE139"/>
  <c r="BE156"/>
  <c r="BE158"/>
  <c r="E85"/>
  <c r="J118"/>
  <c i="3" r="BK126"/>
  <c r="J126"/>
  <c r="J97"/>
  <c i="4" r="BE140"/>
  <c r="BE145"/>
  <c r="BE159"/>
  <c r="BE127"/>
  <c r="BE129"/>
  <c r="BE143"/>
  <c r="BE154"/>
  <c r="BE128"/>
  <c r="BE132"/>
  <c r="BE134"/>
  <c r="BE138"/>
  <c r="BE147"/>
  <c r="BE150"/>
  <c r="BE152"/>
  <c i="3" r="BE134"/>
  <c r="BE272"/>
  <c r="BE277"/>
  <c r="BE280"/>
  <c r="BE313"/>
  <c r="BE147"/>
  <c r="BE151"/>
  <c r="BE286"/>
  <c r="BE296"/>
  <c r="BE297"/>
  <c r="BE299"/>
  <c r="E115"/>
  <c r="F122"/>
  <c r="BE167"/>
  <c r="BE170"/>
  <c r="BE177"/>
  <c r="BE184"/>
  <c r="BE247"/>
  <c r="BE252"/>
  <c r="BE261"/>
  <c r="BE267"/>
  <c r="BE287"/>
  <c r="J119"/>
  <c r="BE158"/>
  <c r="BE164"/>
  <c r="BE204"/>
  <c r="BE213"/>
  <c r="BE227"/>
  <c r="BE231"/>
  <c r="BE237"/>
  <c r="BE285"/>
  <c r="BE289"/>
  <c r="BE290"/>
  <c r="BE305"/>
  <c i="2" r="BK126"/>
  <c r="J126"/>
  <c r="J97"/>
  <c i="3" r="BE155"/>
  <c r="BE186"/>
  <c r="BE291"/>
  <c r="BE295"/>
  <c r="BE302"/>
  <c r="BE312"/>
  <c r="BE324"/>
  <c r="BE185"/>
  <c r="BE191"/>
  <c r="BE192"/>
  <c r="BE196"/>
  <c r="BE200"/>
  <c r="BE242"/>
  <c r="BE256"/>
  <c r="BE288"/>
  <c r="BE317"/>
  <c r="BE128"/>
  <c r="BE139"/>
  <c r="BE143"/>
  <c r="BE209"/>
  <c r="BE218"/>
  <c r="BE223"/>
  <c r="BE284"/>
  <c r="BE292"/>
  <c r="BE293"/>
  <c r="BE320"/>
  <c r="BE161"/>
  <c r="BE294"/>
  <c r="BE308"/>
  <c i="2" r="BE128"/>
  <c r="BE189"/>
  <c r="BE291"/>
  <c r="BE296"/>
  <c r="BE297"/>
  <c r="BE308"/>
  <c r="BE311"/>
  <c r="BE321"/>
  <c r="BE325"/>
  <c r="BE331"/>
  <c r="BE375"/>
  <c r="E115"/>
  <c r="BE147"/>
  <c r="BE158"/>
  <c r="BE184"/>
  <c r="BE198"/>
  <c r="BE202"/>
  <c r="BE229"/>
  <c r="BE232"/>
  <c r="BE247"/>
  <c r="BE285"/>
  <c r="BE286"/>
  <c r="BE287"/>
  <c r="BE312"/>
  <c r="BE324"/>
  <c r="BE329"/>
  <c r="BE348"/>
  <c r="BE351"/>
  <c r="BE361"/>
  <c r="F92"/>
  <c r="BE177"/>
  <c r="BE194"/>
  <c r="BE207"/>
  <c r="BE211"/>
  <c r="BE225"/>
  <c r="BE252"/>
  <c r="BE257"/>
  <c r="BE277"/>
  <c r="BE282"/>
  <c r="BE313"/>
  <c r="BE316"/>
  <c r="BE335"/>
  <c r="BE343"/>
  <c r="BE364"/>
  <c r="J119"/>
  <c r="BE134"/>
  <c r="BE143"/>
  <c r="BE216"/>
  <c r="BE221"/>
  <c r="BE272"/>
  <c r="BE284"/>
  <c r="BE305"/>
  <c r="BE306"/>
  <c r="BE307"/>
  <c r="BE320"/>
  <c r="BE328"/>
  <c r="BE334"/>
  <c r="BE337"/>
  <c r="BE340"/>
  <c r="BE161"/>
  <c r="BE261"/>
  <c r="BE283"/>
  <c r="BE302"/>
  <c r="BE303"/>
  <c r="BE304"/>
  <c r="BE170"/>
  <c r="BE190"/>
  <c r="BE237"/>
  <c r="BE292"/>
  <c r="BE300"/>
  <c r="BE314"/>
  <c r="BE315"/>
  <c r="BE317"/>
  <c r="BE368"/>
  <c r="BE155"/>
  <c r="BE164"/>
  <c r="BE242"/>
  <c r="BE319"/>
  <c r="BE336"/>
  <c r="BE139"/>
  <c r="BE151"/>
  <c r="BE167"/>
  <c r="BE266"/>
  <c r="BE330"/>
  <c r="BE354"/>
  <c r="BE357"/>
  <c r="BE371"/>
  <c r="F35"/>
  <c i="1" r="BB95"/>
  <c i="2" r="F37"/>
  <c i="1" r="BD95"/>
  <c i="2" r="J34"/>
  <c i="1" r="AW95"/>
  <c i="4" r="F37"/>
  <c i="1" r="BD97"/>
  <c i="2" r="F34"/>
  <c i="1" r="BA95"/>
  <c i="4" r="F34"/>
  <c i="1" r="BA97"/>
  <c i="3" r="F35"/>
  <c i="1" r="BB96"/>
  <c i="3" r="F36"/>
  <c i="1" r="BC96"/>
  <c i="3" r="J34"/>
  <c i="1" r="AW96"/>
  <c i="4" r="F36"/>
  <c i="1" r="BC97"/>
  <c i="4" r="J34"/>
  <c i="1" r="AW97"/>
  <c i="2" r="F36"/>
  <c i="1" r="BC95"/>
  <c i="4" r="F35"/>
  <c i="1" r="BB97"/>
  <c i="3" r="F34"/>
  <c i="1" r="BA96"/>
  <c i="3" r="F37"/>
  <c i="1" r="BD96"/>
  <c i="3" l="1" r="T126"/>
  <c r="T125"/>
  <c i="2" r="T126"/>
  <c r="T125"/>
  <c i="4" r="T124"/>
  <c r="R124"/>
  <c r="P124"/>
  <c i="1" r="AU97"/>
  <c i="2" r="R126"/>
  <c r="R125"/>
  <c i="3" r="R126"/>
  <c r="R125"/>
  <c i="4" r="BK130"/>
  <c r="J130"/>
  <c r="J99"/>
  <c r="BK125"/>
  <c r="J125"/>
  <c r="J97"/>
  <c r="J137"/>
  <c r="J102"/>
  <c r="J149"/>
  <c r="J104"/>
  <c i="3" r="BK125"/>
  <c r="J125"/>
  <c r="J96"/>
  <c i="2" r="BK125"/>
  <c r="J125"/>
  <c r="J33"/>
  <c i="1" r="AV95"/>
  <c r="AT95"/>
  <c i="3" r="F33"/>
  <c i="1" r="AZ96"/>
  <c r="AU94"/>
  <c i="4" r="F33"/>
  <c i="1" r="AZ97"/>
  <c r="BB94"/>
  <c r="AX94"/>
  <c i="2" r="F33"/>
  <c i="1" r="AZ95"/>
  <c i="3" r="J33"/>
  <c i="1" r="AV96"/>
  <c r="AT96"/>
  <c i="2" r="J30"/>
  <c i="1" r="AG95"/>
  <c r="BC94"/>
  <c r="W32"/>
  <c r="BD94"/>
  <c r="W33"/>
  <c r="BA94"/>
  <c r="W30"/>
  <c i="4" r="J33"/>
  <c i="1" r="AV97"/>
  <c r="AT97"/>
  <c i="4" l="1" r="BK124"/>
  <c r="J124"/>
  <c r="J96"/>
  <c i="1" r="AN95"/>
  <c i="2" r="J96"/>
  <c r="J39"/>
  <c i="3" r="J30"/>
  <c i="1" r="AG96"/>
  <c r="AN96"/>
  <c r="AZ94"/>
  <c r="AV94"/>
  <c r="AK29"/>
  <c r="AY94"/>
  <c r="W31"/>
  <c r="AW94"/>
  <c r="AK30"/>
  <c i="3" l="1" r="J39"/>
  <c i="4" r="J30"/>
  <c i="1" r="AG97"/>
  <c r="AG94"/>
  <c r="AK26"/>
  <c r="AK35"/>
  <c r="AT94"/>
  <c r="W29"/>
  <c i="4" l="1" r="J39"/>
  <c i="1" r="AN94"/>
  <c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<sst xmlns="http://schemas.openxmlformats.org/spreadsheetml/2006/main">
  <si>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</si>
  <si>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</si>
  <si>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</si>
  <si>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</si>
  <si>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</si>
  <si>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{5d17c905-ceb2-43fa-8836-0211b39bdcef}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</si>
  <si>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</si>
  <si>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</si>
  <si>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</si>
  <si>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</si>
  <si>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</si>
  <si>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</si>
  <si>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</si>
  <si>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</si>
  <si>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M24/043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</si>
  <si>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</si>
  <si>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</si>
  <si>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Holice, Zborovská, Pardubická - vodovod</t>
  </si>
  <si>
    <t>KSO:</t>
  </si>
  <si>
    <t>CC-CZ:</t>
  </si>
  <si>
    <t>Místo:</t>
  </si>
  <si>
    <t>Holice</t>
  </si>
  <si>
    <t>Datum:</t>
  </si>
  <si>
    <t>7. 10. 2024</t>
  </si>
  <si>
    <t>Zadavatel:</t>
  </si>
  <si>
    <t>IČ:</t>
  </si>
  <si>
    <t>Vodovody a kanalizace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</si>
  <si>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</si>
  <si>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</si>
  <si>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</si>
  <si>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</si>
  <si>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</si>
  <si>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</si>
  <si>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</si>
  <si>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Jiří Svoboda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</si>
  <si>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</si>
  <si>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</si>
  <si>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</si>
  <si>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</si>
  <si>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</si>
  <si>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</si>
  <si>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</si>
  <si>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</si>
  <si>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</si>
  <si>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</si>
  <si>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</si>
  <si>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</si>
  <si>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</si>
  <si>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</si>
  <si>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</si>
  <si>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</si>
  <si>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</si>
  <si>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</si>
  <si>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</si>
  <si>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</si>
  <si>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</si>
  <si>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</si>
  <si>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</si>
  <si>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</si>
  <si>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</si>
  <si>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</si>
  <si>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</si>
  <si>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</si>
  <si>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</si>
  <si>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</si>
  <si>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</si>
  <si>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</si>
  <si>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</si>
  <si>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</si>
  <si>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</si>
  <si>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</si>
  <si>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</si>
  <si>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</si>
  <si>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</si>
  <si>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</si>
  <si>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</si>
  <si>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</si>
  <si>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</si>
  <si>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</si>
  <si>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</si>
  <si>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</si>
  <si>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</si>
  <si>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Ull. Zborovská</t>
  </si>
  <si>
    <t>STA</t>
  </si>
  <si>
    <t>1</t>
  </si>
  <si>
    <t>{906153fd-20a1-4310-88d8-6ea75bb6d5e0}</t>
  </si>
  <si>
    <t>2</t>
  </si>
  <si>
    <t>02</t>
  </si>
  <si>
    <t>Přepojení vodovodních přípojek</t>
  </si>
  <si>
    <t>{5ac3d55e-b8a7-4c27-a0af-8e8ba8b594ae}</t>
  </si>
  <si>
    <t>VON</t>
  </si>
  <si>
    <t>Vedlejší a ostatní náklady</t>
  </si>
  <si>
    <t>{f8f2c8be-3c1f-4fd0-92cb-84a005670bb0}</t>
  </si>
  <si>
    <t>KRYCÍ LIST SOUPISU PRACÍ</t>
  </si>
  <si>
    <t>Objekt:</t>
  </si>
  <si>
    <t>SO 01 - Ull. Zborovská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</si>
  <si>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</si>
  <si>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</si>
  <si>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</si>
  <si>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</si>
  <si>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</si>
  <si>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</si>
  <si>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</si>
  <si>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</si>
  <si>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</si>
  <si>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</si>
  <si>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</si>
  <si>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</si>
  <si>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</si>
  <si>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</si>
  <si>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</si>
  <si>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</si>
  <si>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</si>
  <si>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</si>
  <si>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</si>
  <si>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</si>
  <si>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</si>
  <si>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</si>
  <si>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</si>
  <si>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</si>
  <si>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</si>
  <si>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</si>
  <si>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</si>
  <si>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</si>
  <si>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</si>
  <si>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</si>
  <si>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</si>
  <si>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</si>
  <si>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</si>
  <si>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</si>
  <si>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m2</t>
  </si>
  <si>
    <t>CS ÚRS 2024 02</t>
  </si>
  <si>
    <t>4</t>
  </si>
  <si>
    <t>VV</t>
  </si>
  <si>
    <t>D.01.1</t>
  </si>
  <si>
    <t>délky dle tabulky kubatur</t>
  </si>
  <si>
    <t>provizorní povrch</t>
  </si>
  <si>
    <t>330,5*1,0</t>
  </si>
  <si>
    <t>Součet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</si>
  <si>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</si>
  <si>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</si>
  <si>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3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</si>
  <si>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</si>
  <si>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</si>
  <si>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6</t>
  </si>
  <si>
    <t>113154514</t>
  </si>
  <si>
    <t>Frézování živičného podkladu nebo krytu s naložením hmot na dopravní prostředek plochy do 500 m2 pruhu šířky do 0,5 m, tloušťky vrstvy 60 mm</t>
  </si>
  <si>
    <t>8</t>
  </si>
  <si>
    <t>2*330,5*1,0</t>
  </si>
  <si>
    <t>5</t>
  </si>
  <si>
    <t>113154515</t>
  </si>
  <si>
    <t>Frézování živičného podkladu nebo krytu s naložením hmot na dopravní prostředek plochy do 500 m2 pruhu šířky do 0,5 m, tloušťky vrstvy 70 mm</t>
  </si>
  <si>
    <t>10</t>
  </si>
  <si>
    <t>113154532</t>
  </si>
  <si>
    <t>Frézování živičného podkladu nebo krytu s naložením hmot na dopravní prostředek plochy přes 500 do 2 000 m2 pruhu šířky do 1 m, tloušťky vrstvy 40 mm</t>
  </si>
  <si>
    <t>330,5*3,0</t>
  </si>
  <si>
    <t>7</t>
  </si>
  <si>
    <t>115101201</t>
  </si>
  <si>
    <t>Čerpání vody na dopravní výšku do 10 m s uvažovaným průměrným přítokem do 500 l/min</t>
  </si>
  <si>
    <t>hod</t>
  </si>
  <si>
    <t>14</t>
  </si>
  <si>
    <t>330,5/10,0*24</t>
  </si>
  <si>
    <t>115101301</t>
  </si>
  <si>
    <t>Pohotovost záložní čerpací soupravy pro dopravní výšku do 10 m s uvažovaným průměrným přítokem do 500 l/min</t>
  </si>
  <si>
    <t>den</t>
  </si>
  <si>
    <t>16</t>
  </si>
  <si>
    <t>330,5/10,0</t>
  </si>
  <si>
    <t>9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</si>
  <si>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</si>
  <si>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</si>
  <si>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m</t>
  </si>
  <si>
    <t>18</t>
  </si>
  <si>
    <t>9*1,0</t>
  </si>
  <si>
    <t>119001421</t>
  </si>
  <si>
    <t>20</t>
  </si>
  <si>
    <t>7*1,0</t>
  </si>
  <si>
    <t>11</t>
  </si>
  <si>
    <t>130001101</t>
  </si>
  <si>
    <t>Příplatek k cenám hloubených vykopávek za ztížení vykopávky v blízkosti podzemního vedení nebo výbušnin pro jakoukoliv třídu horniny</t>
  </si>
  <si>
    <t>m3</t>
  </si>
  <si>
    <t>22</t>
  </si>
  <si>
    <t>(9+7)*2*0,5*1,0*(1,6+0,15)</t>
  </si>
  <si>
    <t>132254204</t>
  </si>
  <si>
    <t>Hloubení zapažených rýh šířky přes 800 do 2 000 mm strojně s urovnáním dna do předepsaného profilu a spádu v hornině třídy těžitelnosti I skupiny 3 přes 100 do 500 m3</t>
  </si>
  <si>
    <t>24</t>
  </si>
  <si>
    <t>dle tabulky kubatur</t>
  </si>
  <si>
    <t>50% výkopu</t>
  </si>
  <si>
    <t>352,43*0,5</t>
  </si>
  <si>
    <t>330,5*((0,2+0,1)/2*1,0)*0,5</t>
  </si>
  <si>
    <t>13</t>
  </si>
  <si>
    <t>132354204</t>
  </si>
  <si>
    <t>Hloubení zapažených rýh šířky přes 800 do 2 000 mm strojně s urovnáním dna do předepsaného profilu a spádu v hornině třídy těžitelnosti II skupiny 4 přes 100 do 500 m3</t>
  </si>
  <si>
    <t>26</t>
  </si>
  <si>
    <t>151811131</t>
  </si>
  <si>
    <t>Zřízení pažicích boxů pro pažení a rozepření stěn rýh podzemního vedení hloubka výkopu do 4 m, šířka do 1,2 m</t>
  </si>
  <si>
    <t>28</t>
  </si>
  <si>
    <t>1055,19</t>
  </si>
  <si>
    <t>15</t>
  </si>
  <si>
    <t>151811231</t>
  </si>
  <si>
    <t>Odstranění pažicích boxů pro pažení a rozepření stěn rýh podzemního vedení hloubka výkopu do 4 m, šířka do 1,2 m</t>
  </si>
  <si>
    <t>30</t>
  </si>
  <si>
    <t>162751116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</si>
  <si>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</si>
  <si>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32</t>
  </si>
  <si>
    <t>přebytečná zemina</t>
  </si>
  <si>
    <t>201,003</t>
  </si>
  <si>
    <t>17</t>
  </si>
  <si>
    <t>162751136</t>
  </si>
  <si>
    <t>Vodorovné přemístění výkopku nebo sypaniny po suchu na obvyklém dopravním prostředku, bez naložení výkopku, avšak se složením bez rozhrnutí z horniny třídy těžitelnosti II skupiny 4 a 5 na vzdálenost přes 8 000 do 9 000 m</t>
  </si>
  <si>
    <t>34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</si>
  <si>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</si>
  <si>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</si>
  <si>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</si>
  <si>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</si>
  <si>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36</t>
  </si>
  <si>
    <t>201,003*1,8</t>
  </si>
  <si>
    <t>19</t>
  </si>
  <si>
    <t>174101101</t>
  </si>
  <si>
    <t>Zásyp sypaninou z jakékoliv horniny strojně s uložením výkopku ve vrstvách se zhutněním jam, šachet, rýh nebo kolem objektů v těchto vykopávkách</t>
  </si>
  <si>
    <t>38</t>
  </si>
  <si>
    <t>190,49 "náhrada výkopku</t>
  </si>
  <si>
    <t>M</t>
  </si>
  <si>
    <t>58331202</t>
  </si>
  <si>
    <t>štěrkodrť netříděná do 100mm amfibolit</t>
  </si>
  <si>
    <t>40</t>
  </si>
  <si>
    <t>P</t>
  </si>
  <si>
    <t>Poznámka k položce:_x000d_
Poznámka k položce: Hmotnost 2 t/m3</t>
  </si>
  <si>
    <t>190,49*2,0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</si>
  <si>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</si>
  <si>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</si>
  <si>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42</t>
  </si>
  <si>
    <t>126,79</t>
  </si>
  <si>
    <t>58331200</t>
  </si>
  <si>
    <t>štěrkopísek netříděný</t>
  </si>
  <si>
    <t>44</t>
  </si>
  <si>
    <t>Poznámka k položce:_x000d_
Poznámka k položce: hmotnost 2t/m2</t>
  </si>
  <si>
    <t>126,79*2 "Přepočtené koeficientem množství</t>
  </si>
  <si>
    <t>Zakládání</t>
  </si>
  <si>
    <t>23</t>
  </si>
  <si>
    <t>211531111</t>
  </si>
  <si>
    <t>Výplň kamenivem do rýh odvodňovacích žeber nebo trativodů bez zhutnění, s úpravou povrchu výplně kamenivem hrubým drceným frakce 16 až 63 mm</t>
  </si>
  <si>
    <t>46</t>
  </si>
  <si>
    <t>330,5*((0,2+0,1)/2*1,0)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</si>
  <si>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</si>
  <si>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</si>
  <si>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48</t>
  </si>
  <si>
    <t>330,5</t>
  </si>
  <si>
    <t>Vodorovné konstrukce</t>
  </si>
  <si>
    <t>25</t>
  </si>
  <si>
    <t>451541111</t>
  </si>
  <si>
    <t>Lože pod potrubí, stoky a drobné objekty v otevřeném výkopu ze štěrkodrtě 0-63 mm</t>
  </si>
  <si>
    <t>50</t>
  </si>
  <si>
    <t>3*1,0 "hydrantová drenáž</t>
  </si>
  <si>
    <t>451573111</t>
  </si>
  <si>
    <t>Lože pod potrubí, stoky a drobné objekty v otevřeném výkopu z písku a štěrkopísku do 63 mm</t>
  </si>
  <si>
    <t>52</t>
  </si>
  <si>
    <t>33,05</t>
  </si>
  <si>
    <t>27</t>
  </si>
  <si>
    <t>452313141</t>
  </si>
  <si>
    <t>Podkladní a zajišťovací konstrukce z betonu prostého v otevřeném výkopu bez zvýšených nároků na prostředí bloky pro potrubí z betonu tř. C 16/20</t>
  </si>
  <si>
    <t>54</t>
  </si>
  <si>
    <t>5*0,3*0,55*0,4 "OB1</t>
  </si>
  <si>
    <t>3*0,25*0,3*0,3 "OB2</t>
  </si>
  <si>
    <t>Komunikace pozemní</t>
  </si>
  <si>
    <t>564851113</t>
  </si>
  <si>
    <t>Podklad ze štěrkodrti ŠD s rozprostřením a zhutněním plochy přes 100 m2, po zhutnění tl. 170 mm</t>
  </si>
  <si>
    <t>56</t>
  </si>
  <si>
    <t>29</t>
  </si>
  <si>
    <t>564871116</t>
  </si>
  <si>
    <t>Podklad ze štěrkodrti ŠD s rozprostřením a zhutněním plochy přes 100 m2, po zhutnění tl. 300 mm</t>
  </si>
  <si>
    <t>58</t>
  </si>
  <si>
    <t>565145101</t>
  </si>
  <si>
    <t>Asfaltový beton vrstva podkladní ACP 16 (obalované kamenivo střednězrnné - OKS) s rozprostřením a zhutněním v pruhu šířky do 1,5 m, po zhutnění tl. 60 mm</t>
  </si>
  <si>
    <t>60</t>
  </si>
  <si>
    <t>31</t>
  </si>
  <si>
    <t>565175103</t>
  </si>
  <si>
    <t>Asfaltový beton vrstva podkladní ACP 16 (obalované kamenivo střednězrnné - OKS) s rozprostřením a zhutněním v pruhu šířky do 1,5 m, po zhutnění tl. 120 mm</t>
  </si>
  <si>
    <t>62</t>
  </si>
  <si>
    <t>573111112</t>
  </si>
  <si>
    <t>Postřik infiltrační PI z asfaltu silničního s posypem kamenivem, v množství 1,00 kg/m2</t>
  </si>
  <si>
    <t>64</t>
  </si>
  <si>
    <t>33</t>
  </si>
  <si>
    <t>573211109-R</t>
  </si>
  <si>
    <t>Postřik spojovací PS bez posypu kamenivem z asfaltu silničního, v množství 0,35 kg/m2</t>
  </si>
  <si>
    <t>66</t>
  </si>
  <si>
    <t>včetně materiálu</t>
  </si>
  <si>
    <t>577134111</t>
  </si>
  <si>
    <t>Asfaltový beton vrstva obrusná ACO 11 (ABS) s rozprostřením a se zhutněním z nemodifikovaného asfaltu v pruhu šířky do 3 m tř. I (ACO 11+), po zhutnění tl. 40 mm</t>
  </si>
  <si>
    <t>68</t>
  </si>
  <si>
    <t>35</t>
  </si>
  <si>
    <t>577166111</t>
  </si>
  <si>
    <t>Asfaltový beton vrstva ložní ACL 22 (ABVH) s rozprostřením a zhutněním z nemodifikovaného asfaltu v pruhu šířky do 3 m, po zhutnění tl. 70 mm</t>
  </si>
  <si>
    <t>70</t>
  </si>
  <si>
    <t>Trubní vedení</t>
  </si>
  <si>
    <t>857242122</t>
  </si>
  <si>
    <t>Montáž litinových tvarovek na potrubí litinovém tlakovém jednoosých na potrubí z trub přírubových v otevřeném výkopu, kanálu nebo v šachtě DN 80</t>
  </si>
  <si>
    <t>kus</t>
  </si>
  <si>
    <t>72</t>
  </si>
  <si>
    <t>37</t>
  </si>
  <si>
    <t>55254047</t>
  </si>
  <si>
    <t>koleno 90° s patkou přírubové litinové vodovodní N-kus PN10/40 DN 80</t>
  </si>
  <si>
    <t>74</t>
  </si>
  <si>
    <t>857244122</t>
  </si>
  <si>
    <t>Montáž litinových tvarovek na potrubí litinovém tlakovém odbočných na potrubí z trub přírubových v otevřeném výkopu, kanálu nebo v šachtě DN 80</t>
  </si>
  <si>
    <t>76</t>
  </si>
  <si>
    <t>39</t>
  </si>
  <si>
    <t>55253510</t>
  </si>
  <si>
    <t>tvarovka přírubová litinová vodovodní s přírubovou odbočkou PN10/40 T-kus DN 80/80</t>
  </si>
  <si>
    <t>78</t>
  </si>
  <si>
    <t>871241211</t>
  </si>
  <si>
    <t>Montáž vodovodního potrubí z polyetylenu PE100 RC v otevřeném výkopu svařovaných elektrotvarovkou SDR 11/PN16 d 90 x 8,2 mm</t>
  </si>
  <si>
    <t>80</t>
  </si>
  <si>
    <t>41</t>
  </si>
  <si>
    <t>28613115r</t>
  </si>
  <si>
    <t xml:space="preserve">potrubí vodovodní  PE100 RC typ 2 PN 16 SDR11 90x8,2mm typ 2</t>
  </si>
  <si>
    <t>82</t>
  </si>
  <si>
    <t>Poznámka k položce:_x000d_
Poznámka k položce: ztratné 1,5%</t>
  </si>
  <si>
    <t>320,5*1,015 "Přepočtené koeficientem množství</t>
  </si>
  <si>
    <t>871251211</t>
  </si>
  <si>
    <t>Montáž vodovodního potrubí z polyetylenu PE100 RC v otevřeném výkopu svařovaných elektrotvarovkou SDR 11/PN16 d 110 x 10,0 mm</t>
  </si>
  <si>
    <t>84</t>
  </si>
  <si>
    <t>43</t>
  </si>
  <si>
    <t>28613116r</t>
  </si>
  <si>
    <t xml:space="preserve">potrubí vodovodní  PE100 RC typ 2 PN 16 SDR11 110x10,0mm typ 2</t>
  </si>
  <si>
    <t>86</t>
  </si>
  <si>
    <t>10*1,015 "Přepočtené koeficientem množství</t>
  </si>
  <si>
    <t>877241101</t>
  </si>
  <si>
    <t>Montáž tvarovek na vodovodním plastovém potrubí z polyetylenu PE 100 elektrotvarovek SDR 11/PN16 spojek, oblouků nebo redukcí d 90</t>
  </si>
  <si>
    <t>88</t>
  </si>
  <si>
    <t>45</t>
  </si>
  <si>
    <t>28615974</t>
  </si>
  <si>
    <t>elektrospojka SDR11 PE 100 PN16 D 90mm</t>
  </si>
  <si>
    <t>90</t>
  </si>
  <si>
    <t>54+9</t>
  </si>
  <si>
    <t>55.FF071013W</t>
  </si>
  <si>
    <t>Oblouk 60° PE100 SDR11 90</t>
  </si>
  <si>
    <t>92</t>
  </si>
  <si>
    <t>Poznámka k položce:_x000d_
Poznámka k položce: PE100 tvarovka, svařování na tupo, barva černá - Oblouk 60° PE100 SDR11 90</t>
  </si>
  <si>
    <t>47</t>
  </si>
  <si>
    <t>28653135</t>
  </si>
  <si>
    <t>nákružek lemový PE 100 SDR11 90mm</t>
  </si>
  <si>
    <t>94</t>
  </si>
  <si>
    <t>28654368</t>
  </si>
  <si>
    <t>příruba volná k lemovému nákružku z polypropylénu 90</t>
  </si>
  <si>
    <t>96</t>
  </si>
  <si>
    <t>49</t>
  </si>
  <si>
    <t>877241113</t>
  </si>
  <si>
    <t>Montáž tvarovek na vodovodním plastovém potrubí z polyetylenu PE 100 elektrotvarovek SDR 11/PN16 T-kusů d 90</t>
  </si>
  <si>
    <t>98</t>
  </si>
  <si>
    <t>28614960</t>
  </si>
  <si>
    <t>elektrotvarovka T-kus rovnoramenný PE 100 PN16 D 90mm</t>
  </si>
  <si>
    <t>100</t>
  </si>
  <si>
    <t>51</t>
  </si>
  <si>
    <t>877251101</t>
  </si>
  <si>
    <t>Montáž tvarovek na vodovodním plastovém potrubí z polyetylenu PE 100 elektrotvarovek SDR 11/PN16 spojek, oblouků nebo redukcí d 110</t>
  </si>
  <si>
    <t>102</t>
  </si>
  <si>
    <t>28614978</t>
  </si>
  <si>
    <t>elektroredukce PE 100 PN16 D 110-90mm</t>
  </si>
  <si>
    <t>104</t>
  </si>
  <si>
    <t>53</t>
  </si>
  <si>
    <t>891241112</t>
  </si>
  <si>
    <t>Montáž vodovodních armatur na potrubí šoupátek nebo klapek uzavíracích v otevřeném výkopu nebo v šachtách s osazením zemní soupravy (bez poklopů) DN 80</t>
  </si>
  <si>
    <t>106</t>
  </si>
  <si>
    <t>42221303</t>
  </si>
  <si>
    <t>šoupátko pitná voda litina GGG 50 krátká stavební dl PN10/16 DN 80x180mm</t>
  </si>
  <si>
    <t>108</t>
  </si>
  <si>
    <t>55</t>
  </si>
  <si>
    <t>55.950108000003</t>
  </si>
  <si>
    <t>SOUPRAVA ZEMNÍ TELESKOPICKÁ E1/A-1,3 -1,8 65-80 E1/80 A (1,3-1,8m)</t>
  </si>
  <si>
    <t>110</t>
  </si>
  <si>
    <t>891241811</t>
  </si>
  <si>
    <t>Demontáž vodovodních armatur na potrubí šoupátek nebo klapek uzavíracích v otevřeném výkopu nebo v šachtách DN 80</t>
  </si>
  <si>
    <t>112</t>
  </si>
  <si>
    <t>57</t>
  </si>
  <si>
    <t>891247112</t>
  </si>
  <si>
    <t>Montáž vodovodních armatur na potrubí hydrantů podzemních (bez osazení poklopů) DN 80</t>
  </si>
  <si>
    <t>114</t>
  </si>
  <si>
    <t>42273593</t>
  </si>
  <si>
    <t>hydrant podzemní DN 80 PN 16 dvojitý uzávěr s koulí krycí v 1250mm</t>
  </si>
  <si>
    <t>116</t>
  </si>
  <si>
    <t>59</t>
  </si>
  <si>
    <t>891269961</t>
  </si>
  <si>
    <t>Montáž opravných armatur na potrubí z trub litinových, ocelových nebo plastických hmot potrubních spojek hrdlo/hrdlo DN 100</t>
  </si>
  <si>
    <t>118</t>
  </si>
  <si>
    <t>55.709305616</t>
  </si>
  <si>
    <t xml:space="preserve">WAGA  spojka   DN 100</t>
  </si>
  <si>
    <t>120</t>
  </si>
  <si>
    <t xml:space="preserve">Poznámka k položce:_x000d_
Poznámka k položce: Rozsah d 104 - 132 / DN 100; jištění v tahu do  PN 16</t>
  </si>
  <si>
    <t>61</t>
  </si>
  <si>
    <t>892241111</t>
  </si>
  <si>
    <t>Tlakové zkoušky vodou na potrubí DN do 80</t>
  </si>
  <si>
    <t>122</t>
  </si>
  <si>
    <t>892271111</t>
  </si>
  <si>
    <t>Tlakové zkoušky vodou na potrubí DN 100 nebo 125</t>
  </si>
  <si>
    <t>124</t>
  </si>
  <si>
    <t>63</t>
  </si>
  <si>
    <t>892273122</t>
  </si>
  <si>
    <t>Proplach a dezinfekce vodovodního potrubí DN od 80 do 125</t>
  </si>
  <si>
    <t>126</t>
  </si>
  <si>
    <t>892372111</t>
  </si>
  <si>
    <t>Tlakové zkoušky vodou zabezpečení konců potrubí při tlakových zkouškách DN do 300</t>
  </si>
  <si>
    <t>128</t>
  </si>
  <si>
    <t>65</t>
  </si>
  <si>
    <t>899101211-R</t>
  </si>
  <si>
    <t>Demontáž poklopů a zemních souprav vodovodních šoupátek a hydrantů</t>
  </si>
  <si>
    <t>130</t>
  </si>
  <si>
    <t>33+2</t>
  </si>
  <si>
    <t>899401112</t>
  </si>
  <si>
    <t>Osazení poklopů litinových šoupátkových</t>
  </si>
  <si>
    <t>132</t>
  </si>
  <si>
    <t>67</t>
  </si>
  <si>
    <t>42291352r</t>
  </si>
  <si>
    <t>poklop litinový šoupátkový pro zemní soupravy osazení do terénu a do vozovky výškově stavitelný</t>
  </si>
  <si>
    <t>134</t>
  </si>
  <si>
    <t>55.348100000000</t>
  </si>
  <si>
    <t xml:space="preserve">PODKLAD. DESKA  UNI UNI</t>
  </si>
  <si>
    <t>136</t>
  </si>
  <si>
    <t>69</t>
  </si>
  <si>
    <t>899401113</t>
  </si>
  <si>
    <t>Osazení poklopů litinových hydrantových</t>
  </si>
  <si>
    <t>138</t>
  </si>
  <si>
    <t>42291452r</t>
  </si>
  <si>
    <t>poklop litinový hydrantový výškově stavitelný</t>
  </si>
  <si>
    <t>140</t>
  </si>
  <si>
    <t>71</t>
  </si>
  <si>
    <t>348200000000</t>
  </si>
  <si>
    <t>PODKLADOVÁ DESKA POD HYDRANTOVÝ POKLOP</t>
  </si>
  <si>
    <t>142</t>
  </si>
  <si>
    <t>899721111</t>
  </si>
  <si>
    <t>Signalizační vodič na potrubí DN do 150 mm</t>
  </si>
  <si>
    <t>144</t>
  </si>
  <si>
    <t>73</t>
  </si>
  <si>
    <t>899722113</t>
  </si>
  <si>
    <t>Krytí potrubí z plastů výstražnou fólií z PVC šířky přes 25 do 34 cm</t>
  </si>
  <si>
    <t>146</t>
  </si>
  <si>
    <t>899910212</t>
  </si>
  <si>
    <t>Výplň potrubí trub betonových, litinových nebo kameninových cementopopílkovou suspenzí pod tlakem, délky přes 50 do 100 m</t>
  </si>
  <si>
    <t>148</t>
  </si>
  <si>
    <t>320,0*PI*0,04*0,04</t>
  </si>
  <si>
    <t>75</t>
  </si>
  <si>
    <t>899913105-R</t>
  </si>
  <si>
    <t>Příplatek za nerezové šrouby a bandáže přírubových spojů</t>
  </si>
  <si>
    <t>150</t>
  </si>
  <si>
    <t>Ostatní konstrukce a práce, bourání</t>
  </si>
  <si>
    <t>919112233</t>
  </si>
  <si>
    <t>Řezání dilatačních spár v živičném krytu vytvoření komůrky pro těsnící zálivku šířky 20 mm, hloubky 40 mm</t>
  </si>
  <si>
    <t>152</t>
  </si>
  <si>
    <t>330,5*2</t>
  </si>
  <si>
    <t>77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</si>
  <si>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</si>
  <si>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</si>
  <si>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154</t>
  </si>
  <si>
    <t>919731122</t>
  </si>
  <si>
    <t>Zarovnání styčné plochy podkladu nebo krytu podél vybourané části komunikace nebo zpevněné plochy živičné tl. přes 50 do 100 mm</t>
  </si>
  <si>
    <t>156</t>
  </si>
  <si>
    <t>79</t>
  </si>
  <si>
    <t>919735112</t>
  </si>
  <si>
    <t>Řezání stávajícího živičného krytu nebo podkladu hloubky přes 50 do 100 mm</t>
  </si>
  <si>
    <t>158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</si>
  <si>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</si>
  <si>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</si>
  <si>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</si>
  <si>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</si>
  <si>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160</t>
  </si>
  <si>
    <t>549,622</t>
  </si>
  <si>
    <t>81</t>
  </si>
  <si>
    <t>997221559</t>
  </si>
  <si>
    <t>Vodorovná doprava suti bez naložení, ale se složením a s hrubým urovnáním Příplatek k ceně za každý další započatý 1 km přes 1 km</t>
  </si>
  <si>
    <t>162</t>
  </si>
  <si>
    <t>8 příplatků</t>
  </si>
  <si>
    <t>8*549,622</t>
  </si>
  <si>
    <t>997221645</t>
  </si>
  <si>
    <t>Poplatek za uložení stavebního odpadu na skládce (skládkovné) asfaltového bez obsahu dehtu zatříděného do Katalogu odpadů pod kódem 17 03 02</t>
  </si>
  <si>
    <t>164</t>
  </si>
  <si>
    <t>72,71+91,218+53,211+91,218</t>
  </si>
  <si>
    <t>83</t>
  </si>
  <si>
    <t>997221655</t>
  </si>
  <si>
    <t>166</t>
  </si>
  <si>
    <t>95,845+145,420</t>
  </si>
  <si>
    <t>998</t>
  </si>
  <si>
    <t>Přesun hmot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</si>
  <si>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</si>
  <si>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</si>
  <si>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168</t>
  </si>
  <si>
    <t>02 - Přepojení vodovodních přípojek</t>
  </si>
  <si>
    <t>49,5*1,0</t>
  </si>
  <si>
    <t>2*49,5*1,0</t>
  </si>
  <si>
    <t>49,5*3,0</t>
  </si>
  <si>
    <t>64,0/10,0*24</t>
  </si>
  <si>
    <t>64,0/10,0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</si>
  <si>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</si>
  <si>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6*1,0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</si>
  <si>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</si>
  <si>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(6+7)*2*0,5*1,0*(1,6+0,15)</t>
  </si>
  <si>
    <t>70,08*0,5</t>
  </si>
  <si>
    <t>64,0*((0,2+0,1)/2*1,0)*0,5</t>
  </si>
  <si>
    <t>141721211</t>
  </si>
  <si>
    <t>Řízený zemní protlak délky protlaku do 50 m v hornině třídy těžitelnosti I a II, skupiny 1 až 4 včetně zatažení trub v hloubce do 6 m průměru vrtu do 90 mm</t>
  </si>
  <si>
    <t>28613129</t>
  </si>
  <si>
    <t>potrubí vodovodní jednovrstvé PE100 RC PN 10 SDR17 90x5,4mm</t>
  </si>
  <si>
    <t>204,8</t>
  </si>
  <si>
    <t>39,84</t>
  </si>
  <si>
    <t>39,84*1,8</t>
  </si>
  <si>
    <t>42,43 "náhrada výkopku</t>
  </si>
  <si>
    <t>42,43*2,0</t>
  </si>
  <si>
    <t>21,2</t>
  </si>
  <si>
    <t>21,2*2 "Přepočtené koeficientem množství</t>
  </si>
  <si>
    <t>64,0*((0,2+0,1)/2*1,0)</t>
  </si>
  <si>
    <t>64,0</t>
  </si>
  <si>
    <t>6,4</t>
  </si>
  <si>
    <t>871161211</t>
  </si>
  <si>
    <t>Montáž vodovodního potrubí z polyetylenu PE100 RC v otevřeném výkopu svařovaných elektrotvarovkou SDR 11/PN16 d 32 x 3,0 mm</t>
  </si>
  <si>
    <t>44,0+15,0</t>
  </si>
  <si>
    <t>28613500r</t>
  </si>
  <si>
    <t>potrubí vodovodní PE100 RC SDR11 32x3,0mm</t>
  </si>
  <si>
    <t>59*1,015 "Přepočtené koeficientem množství</t>
  </si>
  <si>
    <t>877162001</t>
  </si>
  <si>
    <t>Montáž svěrných (mechanických) spojek na vodovodním potrubí spojek, kolen 90° nebo redukcí d 32</t>
  </si>
  <si>
    <t>55.2110132</t>
  </si>
  <si>
    <t>Isiflo spojka přímá opravná, typ 101, rozměr 32x32</t>
  </si>
  <si>
    <t>877211101</t>
  </si>
  <si>
    <t>Montáž tvarovek na vodovodním plastovém potrubí z polyetylenu PE 100 elektrotvarovek SDR 11/PN16 spojek, oblouků nebo redukcí d 63</t>
  </si>
  <si>
    <t>338753786</t>
  </si>
  <si>
    <t>28614974</t>
  </si>
  <si>
    <t>elektroredukce PE 100 PN16 D 63-32mm</t>
  </si>
  <si>
    <t>-88688475</t>
  </si>
  <si>
    <t>877241127</t>
  </si>
  <si>
    <t>Montáž tvarovek na vodovodním plastovém potrubí z polyetylenu PE 100 elektrotvarovek SDR 11/PN16 T-kusů navrtávacích s ventilem a 360° otočnou odbočkou d 90/63</t>
  </si>
  <si>
    <t>28614075</t>
  </si>
  <si>
    <t>tvarovka T-kus navrtávací s ventilem, s odbočkou 360° D 90-63mm</t>
  </si>
  <si>
    <t>55.960113018004</t>
  </si>
  <si>
    <t>SOUPRAVA ZEMNÍ TELESKOPICKÁ DOM. ŠOUPÁTKA-1,3-1,8 3/4"-2" (1,3-1,8m)</t>
  </si>
  <si>
    <t>899401111</t>
  </si>
  <si>
    <t>Osazení poklopů uličních s pevným rámem litinových ventilových</t>
  </si>
  <si>
    <t>42291402</t>
  </si>
  <si>
    <t>poklop litinový ventilový</t>
  </si>
  <si>
    <t>899911201</t>
  </si>
  <si>
    <t>Kluzné objímky (pojízdná sedla) pro zasunutí potrubí do chráničky výšky 15 mm vnějšího průměru potrubí přes 42 do 50 mm</t>
  </si>
  <si>
    <t>899913104</t>
  </si>
  <si>
    <t>Koncové uzavírací manžety chrániček DN potrubí x DN chráničky DN 32 x 80</t>
  </si>
  <si>
    <t>49,5*2</t>
  </si>
  <si>
    <t>8*82,319</t>
  </si>
  <si>
    <t>10,89+3,662+7,97+13,662</t>
  </si>
  <si>
    <t>14,355+21,78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</si>
  <si>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</si>
  <si>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</si>
  <si>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</si>
  <si>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</si>
  <si>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</si>
  <si>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</si>
  <si>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</si>
  <si>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</si>
  <si>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</si>
  <si>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</si>
  <si>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</si>
  <si>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</si>
  <si>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</si>
  <si>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</si>
  <si>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</si>
  <si>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</si>
  <si>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</si>
  <si>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</si>
  <si>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</si>
  <si>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</si>
  <si>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</si>
  <si>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</si>
  <si>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</si>
  <si>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</si>
  <si>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</si>
  <si>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</si>
  <si>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</si>
  <si>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</si>
  <si>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</si>
  <si>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</si>
  <si>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</si>
  <si>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X10</t>
  </si>
  <si>
    <t>Činnost geodeta ve výstavbě</t>
  </si>
  <si>
    <t>Poznámka k položce:_x000d_
Poznámka k položce: doměření stavby pro účely výstavby (doměření polohopisu, vytyčování kanalizačních šachet a objektů na stokové síti v případě změny jejich umístění oproti projektu, vč. ČOV a ostatních objektů)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</si>
  <si>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</si>
  <si>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</si>
  <si>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</si>
  <si>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</si>
  <si>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</si>
  <si>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</si>
  <si>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</si>
  <si>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</si>
  <si>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</si>
  <si>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</si>
  <si>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</si>
  <si>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</si>
  <si>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</si>
  <si>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</si>
  <si>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výchozí revize, revizní knihy, , zkoušky hutnění, apd.) Neuvedené v jiných částech výkazů výměr.</t>
  </si>
  <si>
    <t>X29</t>
  </si>
  <si>
    <t>Zkouška těsnosti kanalizačních šachet vzduchem dle ČSN 75 6909</t>
  </si>
  <si>
    <t>Poznámka k položce:_x000d_
Poznámka k položce: cena zahrnuje provedení zkoušky těsnosti vzduchem u všech kanalizačních šachet vystavěných v rámci této akce, včetně dočasného zatěsnění vstupujícího kanalizačního potrubí do šachet a včetně vyhotovení protokolu o provedené zkoušce</t>
  </si>
  <si>
    <t>X31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</si>
  <si>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</si>
  <si>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</si>
  <si>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X32</t>
  </si>
  <si>
    <t>Vypracování geometrického plánu v celém rozsahu stavby</t>
  </si>
  <si>
    <t>Poznámka k položce:_x000d_
Poznámka k položce: Geometrický plán bude vypracován v 3 vyhotoveních v listinné podobě</t>
  </si>
  <si>
    <t>X33</t>
  </si>
  <si>
    <t>Dokumentace skutečného provedení stavby (DSPS). Vyhotovení 6x v papírové podobě + 1 x elekronicky na CD ve formátech .doc, .xls, .dwg, .dxf.</t>
  </si>
  <si>
    <t>X36</t>
  </si>
  <si>
    <t>Rozbor vody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</si>
</sst>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5" borderId="22" xfId="0" applyFont="1" applyFill="1" applyBorder="1" applyAlignment="1" applyProtection="1">
      <alignment horizontal="center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M24/043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Holice, Zborovská, Pardubická - vodovod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Holice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Jiří Svoboda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Ull. Zborovská'!J30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01 - Ull. Zborovská'!P125</f>
        <v>0</v>
      </c>
      <c r="AV95" s="128">
        <f>'SO 01 - Ull. Zborovská'!J33</f>
        <v>0</v>
      </c>
      <c r="AW95" s="128">
        <f>'SO 01 - Ull. Zborovská'!J34</f>
        <v>0</v>
      </c>
      <c r="AX95" s="128">
        <f>'SO 01 - Ull. Zborovská'!J35</f>
        <v>0</v>
      </c>
      <c r="AY95" s="128">
        <f>'SO 01 - Ull. Zborovská'!J36</f>
        <v>0</v>
      </c>
      <c r="AZ95" s="128">
        <f>'SO 01 - Ull. Zborovská'!F33</f>
        <v>0</v>
      </c>
      <c r="BA95" s="128">
        <f>'SO 01 - Ull. Zborovská'!F34</f>
        <v>0</v>
      </c>
      <c r="BB95" s="128">
        <f>'SO 01 - Ull. Zborovská'!F35</f>
        <v>0</v>
      </c>
      <c r="BC95" s="128">
        <f>'SO 01 - Ull. Zborovská'!F36</f>
        <v>0</v>
      </c>
      <c r="BD95" s="130">
        <f>'SO 01 - Ull. Zborovská'!F37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Přepojení vodovodníc...'!J30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'02 - Přepojení vodovodníc...'!P125</f>
        <v>0</v>
      </c>
      <c r="AV96" s="128">
        <f>'02 - Přepojení vodovodníc...'!J33</f>
        <v>0</v>
      </c>
      <c r="AW96" s="128">
        <f>'02 - Přepojení vodovodníc...'!J34</f>
        <v>0</v>
      </c>
      <c r="AX96" s="128">
        <f>'02 - Přepojení vodovodníc...'!J35</f>
        <v>0</v>
      </c>
      <c r="AY96" s="128">
        <f>'02 - Přepojení vodovodníc...'!J36</f>
        <v>0</v>
      </c>
      <c r="AZ96" s="128">
        <f>'02 - Přepojení vodovodníc...'!F33</f>
        <v>0</v>
      </c>
      <c r="BA96" s="128">
        <f>'02 - Přepojení vodovodníc...'!F34</f>
        <v>0</v>
      </c>
      <c r="BB96" s="128">
        <f>'02 - Přepojení vodovodníc...'!F35</f>
        <v>0</v>
      </c>
      <c r="BC96" s="128">
        <f>'02 - Přepojení vodovodníc...'!F36</f>
        <v>0</v>
      </c>
      <c r="BD96" s="130">
        <f>'02 - Přepojení vodovodníc...'!F37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Vedlejší a ostatní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'VON - Vedlejší a ostatní ...'!P124</f>
        <v>0</v>
      </c>
      <c r="AV97" s="133">
        <f>'VON - Vedlejší a ostatní ...'!J33</f>
        <v>0</v>
      </c>
      <c r="AW97" s="133">
        <f>'VON - Vedlejší a ostatní ...'!J34</f>
        <v>0</v>
      </c>
      <c r="AX97" s="133">
        <f>'VON - Vedlejší a ostatní ...'!J35</f>
        <v>0</v>
      </c>
      <c r="AY97" s="133">
        <f>'VON - Vedlejší a ostatní ...'!J36</f>
        <v>0</v>
      </c>
      <c r="AZ97" s="133">
        <f>'VON - Vedlejší a ostatní ...'!F33</f>
        <v>0</v>
      </c>
      <c r="BA97" s="133">
        <f>'VON - Vedlejší a ostatní ...'!F34</f>
        <v>0</v>
      </c>
      <c r="BB97" s="133">
        <f>'VON - Vedlejší a ostatní ...'!F35</f>
        <v>0</v>
      </c>
      <c r="BC97" s="133">
        <f>'VON - Vedlejší a ostatní ...'!F36</f>
        <v>0</v>
      </c>
      <c r="BD97" s="135">
        <f>'VON - Vedlejší a ostatní 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uuHJBG1RmHu2l0QRqy2Wa+GNCYCrQLtOJSJPyKE/1J/p3Qrpo37LUZmDS87+1ezHEjo1zE22Z129RKyzIlOOSw==" hashValue="BUoUIlIDVv8HNG+xxzShj8jO107gXWL6IaNbNEw+R3daPVOYQ6Ng7wCLbqxtE5kyGlRRHTUOZHLyLRbeWzHyD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Ull. Zborovská'!C2" display="/"/>
    <hyperlink ref="A96" location="'02 - Přepojení vodovodníc...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Holice, Zborovská, Pardubická - vodovod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ROUND((SUM(BE125:BE375)),  2)</f>
        <v>0</v>
      </c>
      <c r="G33" s="38"/>
      <c r="H33" s="38"/>
      <c r="I33" s="155">
        <v>0.20999999999999999</v>
      </c>
      <c r="J33" s="154">
        <f>ROUND(((SUM(BE125:BE375))*I33),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ROUND((SUM(BF125:BF375)),  2)</f>
        <v>0</v>
      </c>
      <c r="G34" s="38"/>
      <c r="H34" s="38"/>
      <c r="I34" s="155">
        <v>0.12</v>
      </c>
      <c r="J34" s="154">
        <f>ROUND(((SUM(BF125:BF375))*I34),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ROUND((SUM(BG125:BG375)),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ROUND((SUM(BH125:BH375)),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ROUND((SUM(BI125:BI375)),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Holice, Zborovská, Pardubická - vodovod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Ull. Zborovská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Holice</v>
      </c>
      <c r="G89" s="40"/>
      <c r="H89" s="40"/>
      <c r="I89" s="32" t="s">
        <v>22</v>
      </c>
      <c r="J89" s="79" t="str">
        <f>IF(J12="","",J12)</f>
        <v>7. 10. 2024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Jiří Svoboda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J220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J228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J281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J347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J360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J374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Holice, Zborovská, Pardubická - vodovod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01 - Ull. Zborovská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Holice</v>
      </c>
      <c r="G119" s="40"/>
      <c r="H119" s="40"/>
      <c r="I119" s="32" t="s">
        <v>22</v>
      </c>
      <c r="J119" s="79" t="str">
        <f>IF(J12="","",J12)</f>
        <v>7. 10. 2024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Vodovody a kanalizace Pardubice, a.s.</v>
      </c>
      <c r="G121" s="40"/>
      <c r="H121" s="40"/>
      <c r="I121" s="32" t="s">
        <v>30</v>
      </c>
      <c r="J121" s="36" t="str">
        <f>E21</f>
        <v>Multiaqua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Ing. Jiří Svoboda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111</v>
      </c>
      <c r="D124" s="194" t="s">
        <v>61</v>
      </c>
      <c r="E124" s="194" t="s">
        <v>57</v>
      </c>
      <c r="F124" s="194" t="s">
        <v>58</v>
      </c>
      <c r="G124" s="194" t="s">
        <v>112</v>
      </c>
      <c r="H124" s="194" t="s">
        <v>113</v>
      </c>
      <c r="I124" s="194" t="s">
        <v>114</v>
      </c>
      <c r="J124" s="194" t="s">
        <v>98</v>
      </c>
      <c r="K124" s="195" t="s">
        <v>115</v>
      </c>
      <c r="L124" s="196"/>
      <c r="M124" s="100" t="s">
        <v>1</v>
      </c>
      <c r="N124" s="101" t="s">
        <v>40</v>
      </c>
      <c r="O124" s="101" t="s">
        <v>116</v>
      </c>
      <c r="P124" s="101" t="s">
        <v>117</v>
      </c>
      <c r="Q124" s="101" t="s">
        <v>118</v>
      </c>
      <c r="R124" s="101" t="s">
        <v>119</v>
      </c>
      <c r="S124" s="101" t="s">
        <v>120</v>
      </c>
      <c r="T124" s="102" t="s">
        <v>121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122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0</v>
      </c>
      <c r="S125" s="104"/>
      <c r="T125" s="200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100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123</v>
      </c>
      <c r="F126" s="205" t="s">
        <v>124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P127+P220+P228+P241+P281+P347+P360+P374</f>
        <v>0</v>
      </c>
      <c r="Q126" s="210"/>
      <c r="R126" s="211">
        <f>R127+R220+R228+R241+R281+R347+R360+R374</f>
        <v>0</v>
      </c>
      <c r="S126" s="210"/>
      <c r="T126" s="212">
        <f>T127+T220+T228+T241+T281+T347+T360+T374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125</v>
      </c>
      <c r="BK126" s="215">
        <f>BK127+BK220+BK228+BK241+BK281+BK347+BK360+BK374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126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SUM(P128:P219)</f>
        <v>0</v>
      </c>
      <c r="Q127" s="210"/>
      <c r="R127" s="211">
        <f>SUM(R128:R219)</f>
        <v>0</v>
      </c>
      <c r="S127" s="210"/>
      <c r="T127" s="212">
        <f>SUM(T128:T219)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125</v>
      </c>
      <c r="BK127" s="215">
        <f>SUM(BK128:BK219)</f>
        <v>0</v>
      </c>
    </row>
    <row r="128" s="2" customFormat="1" ht="66.75" customHeight="1">
      <c r="A128" s="38"/>
      <c r="B128" s="39"/>
      <c r="C128" s="218" t="s">
        <v>84</v>
      </c>
      <c r="D128" s="218" t="s">
        <v>127</v>
      </c>
      <c r="E128" s="219" t="s">
        <v>128</v>
      </c>
      <c r="F128" s="220" t="s">
        <v>129</v>
      </c>
      <c r="G128" s="221" t="s">
        <v>130</v>
      </c>
      <c r="H128" s="222">
        <v>330.5</v>
      </c>
      <c r="I128" s="223"/>
      <c r="J128" s="224">
        <f>ROUND(I128*H128,2)</f>
        <v>0</v>
      </c>
      <c r="K128" s="220" t="s">
        <v>131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132</v>
      </c>
      <c r="AT128" s="229" t="s">
        <v>127</v>
      </c>
      <c r="AU128" s="229" t="s">
        <v>86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132</v>
      </c>
      <c r="BM128" s="229" t="s">
        <v>86</v>
      </c>
    </row>
    <row r="129" s="13" customFormat="1">
      <c r="A129" s="13"/>
      <c r="B129" s="231"/>
      <c r="C129" s="232"/>
      <c r="D129" s="233" t="s">
        <v>133</v>
      </c>
      <c r="E129" s="234" t="s">
        <v>1</v>
      </c>
      <c r="F129" s="235" t="s">
        <v>134</v>
      </c>
      <c r="G129" s="232"/>
      <c r="H129" s="234" t="s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133</v>
      </c>
      <c r="AU129" s="241" t="s">
        <v>86</v>
      </c>
      <c r="AV129" s="13" t="s">
        <v>84</v>
      </c>
      <c r="AW129" s="13" t="s">
        <v>32</v>
      </c>
      <c r="AX129" s="13" t="s">
        <v>76</v>
      </c>
      <c r="AY129" s="241" t="s">
        <v>125</v>
      </c>
    </row>
    <row r="130" s="13" customFormat="1">
      <c r="A130" s="13"/>
      <c r="B130" s="231"/>
      <c r="C130" s="232"/>
      <c r="D130" s="233" t="s">
        <v>133</v>
      </c>
      <c r="E130" s="234" t="s">
        <v>1</v>
      </c>
      <c r="F130" s="235" t="s">
        <v>135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133</v>
      </c>
      <c r="AU130" s="241" t="s">
        <v>86</v>
      </c>
      <c r="AV130" s="13" t="s">
        <v>84</v>
      </c>
      <c r="AW130" s="13" t="s">
        <v>32</v>
      </c>
      <c r="AX130" s="13" t="s">
        <v>76</v>
      </c>
      <c r="AY130" s="241" t="s">
        <v>125</v>
      </c>
    </row>
    <row r="131" s="13" customFormat="1">
      <c r="A131" s="13"/>
      <c r="B131" s="231"/>
      <c r="C131" s="232"/>
      <c r="D131" s="233" t="s">
        <v>133</v>
      </c>
      <c r="E131" s="234" t="s">
        <v>1</v>
      </c>
      <c r="F131" s="235" t="s">
        <v>136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133</v>
      </c>
      <c r="AU131" s="241" t="s">
        <v>86</v>
      </c>
      <c r="AV131" s="13" t="s">
        <v>84</v>
      </c>
      <c r="AW131" s="13" t="s">
        <v>32</v>
      </c>
      <c r="AX131" s="13" t="s">
        <v>76</v>
      </c>
      <c r="AY131" s="241" t="s">
        <v>125</v>
      </c>
    </row>
    <row r="132" s="14" customFormat="1">
      <c r="A132" s="14"/>
      <c r="B132" s="242"/>
      <c r="C132" s="243"/>
      <c r="D132" s="233" t="s">
        <v>133</v>
      </c>
      <c r="E132" s="244" t="s">
        <v>1</v>
      </c>
      <c r="F132" s="245" t="s">
        <v>137</v>
      </c>
      <c r="G132" s="243"/>
      <c r="H132" s="246">
        <v>330.5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133</v>
      </c>
      <c r="AU132" s="252" t="s">
        <v>86</v>
      </c>
      <c r="AV132" s="14" t="s">
        <v>86</v>
      </c>
      <c r="AW132" s="14" t="s">
        <v>32</v>
      </c>
      <c r="AX132" s="14" t="s">
        <v>76</v>
      </c>
      <c r="AY132" s="252" t="s">
        <v>125</v>
      </c>
    </row>
    <row r="133" s="15" customFormat="1">
      <c r="A133" s="15"/>
      <c r="B133" s="253"/>
      <c r="C133" s="254"/>
      <c r="D133" s="233" t="s">
        <v>133</v>
      </c>
      <c r="E133" s="255" t="s">
        <v>1</v>
      </c>
      <c r="F133" s="256" t="s">
        <v>138</v>
      </c>
      <c r="G133" s="254"/>
      <c r="H133" s="257">
        <v>330.5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133</v>
      </c>
      <c r="AU133" s="263" t="s">
        <v>86</v>
      </c>
      <c r="AV133" s="15" t="s">
        <v>132</v>
      </c>
      <c r="AW133" s="15" t="s">
        <v>32</v>
      </c>
      <c r="AX133" s="15" t="s">
        <v>84</v>
      </c>
      <c r="AY133" s="263" t="s">
        <v>125</v>
      </c>
    </row>
    <row r="134" s="2" customFormat="1" ht="66.75" customHeight="1">
      <c r="A134" s="38"/>
      <c r="B134" s="39"/>
      <c r="C134" s="218" t="s">
        <v>86</v>
      </c>
      <c r="D134" s="218" t="s">
        <v>127</v>
      </c>
      <c r="E134" s="219" t="s">
        <v>139</v>
      </c>
      <c r="F134" s="220" t="s">
        <v>140</v>
      </c>
      <c r="G134" s="221" t="s">
        <v>130</v>
      </c>
      <c r="H134" s="222">
        <v>330.5</v>
      </c>
      <c r="I134" s="223"/>
      <c r="J134" s="224">
        <f>ROUND(I134*H134,2)</f>
        <v>0</v>
      </c>
      <c r="K134" s="220" t="s">
        <v>131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132</v>
      </c>
      <c r="AT134" s="229" t="s">
        <v>127</v>
      </c>
      <c r="AU134" s="229" t="s">
        <v>86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132</v>
      </c>
      <c r="BM134" s="229" t="s">
        <v>132</v>
      </c>
    </row>
    <row r="135" s="13" customFormat="1">
      <c r="A135" s="13"/>
      <c r="B135" s="231"/>
      <c r="C135" s="232"/>
      <c r="D135" s="233" t="s">
        <v>133</v>
      </c>
      <c r="E135" s="234" t="s">
        <v>1</v>
      </c>
      <c r="F135" s="235" t="s">
        <v>134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133</v>
      </c>
      <c r="AU135" s="241" t="s">
        <v>86</v>
      </c>
      <c r="AV135" s="13" t="s">
        <v>84</v>
      </c>
      <c r="AW135" s="13" t="s">
        <v>32</v>
      </c>
      <c r="AX135" s="13" t="s">
        <v>76</v>
      </c>
      <c r="AY135" s="241" t="s">
        <v>125</v>
      </c>
    </row>
    <row r="136" s="13" customFormat="1">
      <c r="A136" s="13"/>
      <c r="B136" s="231"/>
      <c r="C136" s="232"/>
      <c r="D136" s="233" t="s">
        <v>133</v>
      </c>
      <c r="E136" s="234" t="s">
        <v>1</v>
      </c>
      <c r="F136" s="235" t="s">
        <v>135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133</v>
      </c>
      <c r="AU136" s="241" t="s">
        <v>86</v>
      </c>
      <c r="AV136" s="13" t="s">
        <v>84</v>
      </c>
      <c r="AW136" s="13" t="s">
        <v>32</v>
      </c>
      <c r="AX136" s="13" t="s">
        <v>76</v>
      </c>
      <c r="AY136" s="241" t="s">
        <v>125</v>
      </c>
    </row>
    <row r="137" s="14" customFormat="1">
      <c r="A137" s="14"/>
      <c r="B137" s="242"/>
      <c r="C137" s="243"/>
      <c r="D137" s="233" t="s">
        <v>133</v>
      </c>
      <c r="E137" s="244" t="s">
        <v>1</v>
      </c>
      <c r="F137" s="245" t="s">
        <v>137</v>
      </c>
      <c r="G137" s="243"/>
      <c r="H137" s="246">
        <v>330.5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133</v>
      </c>
      <c r="AU137" s="252" t="s">
        <v>86</v>
      </c>
      <c r="AV137" s="14" t="s">
        <v>86</v>
      </c>
      <c r="AW137" s="14" t="s">
        <v>32</v>
      </c>
      <c r="AX137" s="14" t="s">
        <v>76</v>
      </c>
      <c r="AY137" s="252" t="s">
        <v>125</v>
      </c>
    </row>
    <row r="138" s="15" customFormat="1">
      <c r="A138" s="15"/>
      <c r="B138" s="253"/>
      <c r="C138" s="254"/>
      <c r="D138" s="233" t="s">
        <v>133</v>
      </c>
      <c r="E138" s="255" t="s">
        <v>1</v>
      </c>
      <c r="F138" s="256" t="s">
        <v>138</v>
      </c>
      <c r="G138" s="254"/>
      <c r="H138" s="257">
        <v>330.5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133</v>
      </c>
      <c r="AU138" s="263" t="s">
        <v>86</v>
      </c>
      <c r="AV138" s="15" t="s">
        <v>132</v>
      </c>
      <c r="AW138" s="15" t="s">
        <v>32</v>
      </c>
      <c r="AX138" s="15" t="s">
        <v>84</v>
      </c>
      <c r="AY138" s="263" t="s">
        <v>125</v>
      </c>
    </row>
    <row r="139" s="2" customFormat="1" ht="55.5" customHeight="1">
      <c r="A139" s="38"/>
      <c r="B139" s="39"/>
      <c r="C139" s="218" t="s">
        <v>141</v>
      </c>
      <c r="D139" s="218" t="s">
        <v>127</v>
      </c>
      <c r="E139" s="219" t="s">
        <v>142</v>
      </c>
      <c r="F139" s="220" t="s">
        <v>143</v>
      </c>
      <c r="G139" s="221" t="s">
        <v>130</v>
      </c>
      <c r="H139" s="222">
        <v>330.5</v>
      </c>
      <c r="I139" s="223"/>
      <c r="J139" s="224">
        <f>ROUND(I139*H139,2)</f>
        <v>0</v>
      </c>
      <c r="K139" s="220" t="s">
        <v>131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132</v>
      </c>
      <c r="AT139" s="229" t="s">
        <v>127</v>
      </c>
      <c r="AU139" s="229" t="s">
        <v>86</v>
      </c>
      <c r="AY139" s="17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132</v>
      </c>
      <c r="BM139" s="229" t="s">
        <v>144</v>
      </c>
    </row>
    <row r="140" s="13" customFormat="1">
      <c r="A140" s="13"/>
      <c r="B140" s="231"/>
      <c r="C140" s="232"/>
      <c r="D140" s="233" t="s">
        <v>133</v>
      </c>
      <c r="E140" s="234" t="s">
        <v>1</v>
      </c>
      <c r="F140" s="235" t="s">
        <v>136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133</v>
      </c>
      <c r="AU140" s="241" t="s">
        <v>86</v>
      </c>
      <c r="AV140" s="13" t="s">
        <v>84</v>
      </c>
      <c r="AW140" s="13" t="s">
        <v>32</v>
      </c>
      <c r="AX140" s="13" t="s">
        <v>76</v>
      </c>
      <c r="AY140" s="241" t="s">
        <v>125</v>
      </c>
    </row>
    <row r="141" s="14" customFormat="1">
      <c r="A141" s="14"/>
      <c r="B141" s="242"/>
      <c r="C141" s="243"/>
      <c r="D141" s="233" t="s">
        <v>133</v>
      </c>
      <c r="E141" s="244" t="s">
        <v>1</v>
      </c>
      <c r="F141" s="245" t="s">
        <v>137</v>
      </c>
      <c r="G141" s="243"/>
      <c r="H141" s="246">
        <v>330.5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133</v>
      </c>
      <c r="AU141" s="252" t="s">
        <v>86</v>
      </c>
      <c r="AV141" s="14" t="s">
        <v>86</v>
      </c>
      <c r="AW141" s="14" t="s">
        <v>32</v>
      </c>
      <c r="AX141" s="14" t="s">
        <v>76</v>
      </c>
      <c r="AY141" s="252" t="s">
        <v>125</v>
      </c>
    </row>
    <row r="142" s="15" customFormat="1">
      <c r="A142" s="15"/>
      <c r="B142" s="253"/>
      <c r="C142" s="254"/>
      <c r="D142" s="233" t="s">
        <v>133</v>
      </c>
      <c r="E142" s="255" t="s">
        <v>1</v>
      </c>
      <c r="F142" s="256" t="s">
        <v>138</v>
      </c>
      <c r="G142" s="254"/>
      <c r="H142" s="257">
        <v>330.5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133</v>
      </c>
      <c r="AU142" s="263" t="s">
        <v>86</v>
      </c>
      <c r="AV142" s="15" t="s">
        <v>132</v>
      </c>
      <c r="AW142" s="15" t="s">
        <v>32</v>
      </c>
      <c r="AX142" s="15" t="s">
        <v>84</v>
      </c>
      <c r="AY142" s="263" t="s">
        <v>125</v>
      </c>
    </row>
    <row r="143" s="2" customFormat="1" ht="44.25" customHeight="1">
      <c r="A143" s="38"/>
      <c r="B143" s="39"/>
      <c r="C143" s="218" t="s">
        <v>132</v>
      </c>
      <c r="D143" s="218" t="s">
        <v>127</v>
      </c>
      <c r="E143" s="219" t="s">
        <v>145</v>
      </c>
      <c r="F143" s="220" t="s">
        <v>146</v>
      </c>
      <c r="G143" s="221" t="s">
        <v>130</v>
      </c>
      <c r="H143" s="222">
        <v>661</v>
      </c>
      <c r="I143" s="223"/>
      <c r="J143" s="224">
        <f>ROUND(I143*H143,2)</f>
        <v>0</v>
      </c>
      <c r="K143" s="220" t="s">
        <v>131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132</v>
      </c>
      <c r="AT143" s="229" t="s">
        <v>127</v>
      </c>
      <c r="AU143" s="229" t="s">
        <v>86</v>
      </c>
      <c r="AY143" s="17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132</v>
      </c>
      <c r="BM143" s="229" t="s">
        <v>147</v>
      </c>
    </row>
    <row r="144" s="13" customFormat="1">
      <c r="A144" s="13"/>
      <c r="B144" s="231"/>
      <c r="C144" s="232"/>
      <c r="D144" s="233" t="s">
        <v>133</v>
      </c>
      <c r="E144" s="234" t="s">
        <v>1</v>
      </c>
      <c r="F144" s="235" t="s">
        <v>134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133</v>
      </c>
      <c r="AU144" s="241" t="s">
        <v>86</v>
      </c>
      <c r="AV144" s="13" t="s">
        <v>84</v>
      </c>
      <c r="AW144" s="13" t="s">
        <v>32</v>
      </c>
      <c r="AX144" s="13" t="s">
        <v>76</v>
      </c>
      <c r="AY144" s="241" t="s">
        <v>125</v>
      </c>
    </row>
    <row r="145" s="14" customFormat="1">
      <c r="A145" s="14"/>
      <c r="B145" s="242"/>
      <c r="C145" s="243"/>
      <c r="D145" s="233" t="s">
        <v>133</v>
      </c>
      <c r="E145" s="244" t="s">
        <v>1</v>
      </c>
      <c r="F145" s="245" t="s">
        <v>148</v>
      </c>
      <c r="G145" s="243"/>
      <c r="H145" s="246">
        <v>661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133</v>
      </c>
      <c r="AU145" s="252" t="s">
        <v>86</v>
      </c>
      <c r="AV145" s="14" t="s">
        <v>86</v>
      </c>
      <c r="AW145" s="14" t="s">
        <v>32</v>
      </c>
      <c r="AX145" s="14" t="s">
        <v>76</v>
      </c>
      <c r="AY145" s="252" t="s">
        <v>125</v>
      </c>
    </row>
    <row r="146" s="15" customFormat="1">
      <c r="A146" s="15"/>
      <c r="B146" s="253"/>
      <c r="C146" s="254"/>
      <c r="D146" s="233" t="s">
        <v>133</v>
      </c>
      <c r="E146" s="255" t="s">
        <v>1</v>
      </c>
      <c r="F146" s="256" t="s">
        <v>138</v>
      </c>
      <c r="G146" s="254"/>
      <c r="H146" s="257">
        <v>661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133</v>
      </c>
      <c r="AU146" s="263" t="s">
        <v>86</v>
      </c>
      <c r="AV146" s="15" t="s">
        <v>132</v>
      </c>
      <c r="AW146" s="15" t="s">
        <v>32</v>
      </c>
      <c r="AX146" s="15" t="s">
        <v>84</v>
      </c>
      <c r="AY146" s="263" t="s">
        <v>125</v>
      </c>
    </row>
    <row r="147" s="2" customFormat="1" ht="44.25" customHeight="1">
      <c r="A147" s="38"/>
      <c r="B147" s="39"/>
      <c r="C147" s="218" t="s">
        <v>149</v>
      </c>
      <c r="D147" s="218" t="s">
        <v>127</v>
      </c>
      <c r="E147" s="219" t="s">
        <v>150</v>
      </c>
      <c r="F147" s="220" t="s">
        <v>151</v>
      </c>
      <c r="G147" s="221" t="s">
        <v>130</v>
      </c>
      <c r="H147" s="222">
        <v>330.5</v>
      </c>
      <c r="I147" s="223"/>
      <c r="J147" s="224">
        <f>ROUND(I147*H147,2)</f>
        <v>0</v>
      </c>
      <c r="K147" s="220" t="s">
        <v>131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132</v>
      </c>
      <c r="AT147" s="229" t="s">
        <v>127</v>
      </c>
      <c r="AU147" s="229" t="s">
        <v>86</v>
      </c>
      <c r="AY147" s="17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132</v>
      </c>
      <c r="BM147" s="229" t="s">
        <v>152</v>
      </c>
    </row>
    <row r="148" s="13" customFormat="1">
      <c r="A148" s="13"/>
      <c r="B148" s="231"/>
      <c r="C148" s="232"/>
      <c r="D148" s="233" t="s">
        <v>133</v>
      </c>
      <c r="E148" s="234" t="s">
        <v>1</v>
      </c>
      <c r="F148" s="235" t="s">
        <v>134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133</v>
      </c>
      <c r="AU148" s="241" t="s">
        <v>86</v>
      </c>
      <c r="AV148" s="13" t="s">
        <v>84</v>
      </c>
      <c r="AW148" s="13" t="s">
        <v>32</v>
      </c>
      <c r="AX148" s="13" t="s">
        <v>76</v>
      </c>
      <c r="AY148" s="241" t="s">
        <v>125</v>
      </c>
    </row>
    <row r="149" s="14" customFormat="1">
      <c r="A149" s="14"/>
      <c r="B149" s="242"/>
      <c r="C149" s="243"/>
      <c r="D149" s="233" t="s">
        <v>133</v>
      </c>
      <c r="E149" s="244" t="s">
        <v>1</v>
      </c>
      <c r="F149" s="245" t="s">
        <v>137</v>
      </c>
      <c r="G149" s="243"/>
      <c r="H149" s="246">
        <v>330.5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133</v>
      </c>
      <c r="AU149" s="252" t="s">
        <v>86</v>
      </c>
      <c r="AV149" s="14" t="s">
        <v>86</v>
      </c>
      <c r="AW149" s="14" t="s">
        <v>32</v>
      </c>
      <c r="AX149" s="14" t="s">
        <v>76</v>
      </c>
      <c r="AY149" s="252" t="s">
        <v>125</v>
      </c>
    </row>
    <row r="150" s="15" customFormat="1">
      <c r="A150" s="15"/>
      <c r="B150" s="253"/>
      <c r="C150" s="254"/>
      <c r="D150" s="233" t="s">
        <v>133</v>
      </c>
      <c r="E150" s="255" t="s">
        <v>1</v>
      </c>
      <c r="F150" s="256" t="s">
        <v>138</v>
      </c>
      <c r="G150" s="254"/>
      <c r="H150" s="257">
        <v>330.5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133</v>
      </c>
      <c r="AU150" s="263" t="s">
        <v>86</v>
      </c>
      <c r="AV150" s="15" t="s">
        <v>132</v>
      </c>
      <c r="AW150" s="15" t="s">
        <v>32</v>
      </c>
      <c r="AX150" s="15" t="s">
        <v>84</v>
      </c>
      <c r="AY150" s="263" t="s">
        <v>125</v>
      </c>
    </row>
    <row r="151" s="2" customFormat="1" ht="44.25" customHeight="1">
      <c r="A151" s="38"/>
      <c r="B151" s="39"/>
      <c r="C151" s="218" t="s">
        <v>144</v>
      </c>
      <c r="D151" s="218" t="s">
        <v>127</v>
      </c>
      <c r="E151" s="219" t="s">
        <v>153</v>
      </c>
      <c r="F151" s="220" t="s">
        <v>154</v>
      </c>
      <c r="G151" s="221" t="s">
        <v>130</v>
      </c>
      <c r="H151" s="222">
        <v>991.5</v>
      </c>
      <c r="I151" s="223"/>
      <c r="J151" s="224">
        <f>ROUND(I151*H151,2)</f>
        <v>0</v>
      </c>
      <c r="K151" s="220" t="s">
        <v>131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132</v>
      </c>
      <c r="AT151" s="229" t="s">
        <v>127</v>
      </c>
      <c r="AU151" s="229" t="s">
        <v>86</v>
      </c>
      <c r="AY151" s="17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132</v>
      </c>
      <c r="BM151" s="229" t="s">
        <v>8</v>
      </c>
    </row>
    <row r="152" s="13" customFormat="1">
      <c r="A152" s="13"/>
      <c r="B152" s="231"/>
      <c r="C152" s="232"/>
      <c r="D152" s="233" t="s">
        <v>133</v>
      </c>
      <c r="E152" s="234" t="s">
        <v>1</v>
      </c>
      <c r="F152" s="235" t="s">
        <v>134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133</v>
      </c>
      <c r="AU152" s="241" t="s">
        <v>86</v>
      </c>
      <c r="AV152" s="13" t="s">
        <v>84</v>
      </c>
      <c r="AW152" s="13" t="s">
        <v>32</v>
      </c>
      <c r="AX152" s="13" t="s">
        <v>76</v>
      </c>
      <c r="AY152" s="241" t="s">
        <v>125</v>
      </c>
    </row>
    <row r="153" s="14" customFormat="1">
      <c r="A153" s="14"/>
      <c r="B153" s="242"/>
      <c r="C153" s="243"/>
      <c r="D153" s="233" t="s">
        <v>133</v>
      </c>
      <c r="E153" s="244" t="s">
        <v>1</v>
      </c>
      <c r="F153" s="245" t="s">
        <v>155</v>
      </c>
      <c r="G153" s="243"/>
      <c r="H153" s="246">
        <v>991.5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133</v>
      </c>
      <c r="AU153" s="252" t="s">
        <v>86</v>
      </c>
      <c r="AV153" s="14" t="s">
        <v>86</v>
      </c>
      <c r="AW153" s="14" t="s">
        <v>32</v>
      </c>
      <c r="AX153" s="14" t="s">
        <v>76</v>
      </c>
      <c r="AY153" s="252" t="s">
        <v>125</v>
      </c>
    </row>
    <row r="154" s="15" customFormat="1">
      <c r="A154" s="15"/>
      <c r="B154" s="253"/>
      <c r="C154" s="254"/>
      <c r="D154" s="233" t="s">
        <v>133</v>
      </c>
      <c r="E154" s="255" t="s">
        <v>1</v>
      </c>
      <c r="F154" s="256" t="s">
        <v>138</v>
      </c>
      <c r="G154" s="254"/>
      <c r="H154" s="257">
        <v>991.5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133</v>
      </c>
      <c r="AU154" s="263" t="s">
        <v>86</v>
      </c>
      <c r="AV154" s="15" t="s">
        <v>132</v>
      </c>
      <c r="AW154" s="15" t="s">
        <v>32</v>
      </c>
      <c r="AX154" s="15" t="s">
        <v>84</v>
      </c>
      <c r="AY154" s="263" t="s">
        <v>125</v>
      </c>
    </row>
    <row r="155" s="2" customFormat="1" ht="24.15" customHeight="1">
      <c r="A155" s="38"/>
      <c r="B155" s="39"/>
      <c r="C155" s="218" t="s">
        <v>156</v>
      </c>
      <c r="D155" s="218" t="s">
        <v>127</v>
      </c>
      <c r="E155" s="219" t="s">
        <v>157</v>
      </c>
      <c r="F155" s="220" t="s">
        <v>158</v>
      </c>
      <c r="G155" s="221" t="s">
        <v>159</v>
      </c>
      <c r="H155" s="222">
        <v>793.20000000000005</v>
      </c>
      <c r="I155" s="223"/>
      <c r="J155" s="224">
        <f>ROUND(I155*H155,2)</f>
        <v>0</v>
      </c>
      <c r="K155" s="220" t="s">
        <v>131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132</v>
      </c>
      <c r="AT155" s="229" t="s">
        <v>127</v>
      </c>
      <c r="AU155" s="229" t="s">
        <v>86</v>
      </c>
      <c r="AY155" s="17" t="s">
        <v>125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132</v>
      </c>
      <c r="BM155" s="229" t="s">
        <v>160</v>
      </c>
    </row>
    <row r="156" s="14" customFormat="1">
      <c r="A156" s="14"/>
      <c r="B156" s="242"/>
      <c r="C156" s="243"/>
      <c r="D156" s="233" t="s">
        <v>133</v>
      </c>
      <c r="E156" s="244" t="s">
        <v>1</v>
      </c>
      <c r="F156" s="245" t="s">
        <v>161</v>
      </c>
      <c r="G156" s="243"/>
      <c r="H156" s="246">
        <v>793.20000000000005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133</v>
      </c>
      <c r="AU156" s="252" t="s">
        <v>86</v>
      </c>
      <c r="AV156" s="14" t="s">
        <v>86</v>
      </c>
      <c r="AW156" s="14" t="s">
        <v>32</v>
      </c>
      <c r="AX156" s="14" t="s">
        <v>76</v>
      </c>
      <c r="AY156" s="252" t="s">
        <v>125</v>
      </c>
    </row>
    <row r="157" s="15" customFormat="1">
      <c r="A157" s="15"/>
      <c r="B157" s="253"/>
      <c r="C157" s="254"/>
      <c r="D157" s="233" t="s">
        <v>133</v>
      </c>
      <c r="E157" s="255" t="s">
        <v>1</v>
      </c>
      <c r="F157" s="256" t="s">
        <v>138</v>
      </c>
      <c r="G157" s="254"/>
      <c r="H157" s="257">
        <v>793.20000000000005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133</v>
      </c>
      <c r="AU157" s="263" t="s">
        <v>86</v>
      </c>
      <c r="AV157" s="15" t="s">
        <v>132</v>
      </c>
      <c r="AW157" s="15" t="s">
        <v>32</v>
      </c>
      <c r="AX157" s="15" t="s">
        <v>84</v>
      </c>
      <c r="AY157" s="263" t="s">
        <v>125</v>
      </c>
    </row>
    <row r="158" s="2" customFormat="1" ht="37.8" customHeight="1">
      <c r="A158" s="38"/>
      <c r="B158" s="39"/>
      <c r="C158" s="218" t="s">
        <v>147</v>
      </c>
      <c r="D158" s="218" t="s">
        <v>127</v>
      </c>
      <c r="E158" s="219" t="s">
        <v>162</v>
      </c>
      <c r="F158" s="220" t="s">
        <v>163</v>
      </c>
      <c r="G158" s="221" t="s">
        <v>164</v>
      </c>
      <c r="H158" s="222">
        <v>33.049999999999997</v>
      </c>
      <c r="I158" s="223"/>
      <c r="J158" s="224">
        <f>ROUND(I158*H158,2)</f>
        <v>0</v>
      </c>
      <c r="K158" s="220" t="s">
        <v>131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132</v>
      </c>
      <c r="AT158" s="229" t="s">
        <v>127</v>
      </c>
      <c r="AU158" s="229" t="s">
        <v>86</v>
      </c>
      <c r="AY158" s="17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132</v>
      </c>
      <c r="BM158" s="229" t="s">
        <v>165</v>
      </c>
    </row>
    <row r="159" s="14" customFormat="1">
      <c r="A159" s="14"/>
      <c r="B159" s="242"/>
      <c r="C159" s="243"/>
      <c r="D159" s="233" t="s">
        <v>133</v>
      </c>
      <c r="E159" s="244" t="s">
        <v>1</v>
      </c>
      <c r="F159" s="245" t="s">
        <v>166</v>
      </c>
      <c r="G159" s="243"/>
      <c r="H159" s="246">
        <v>33.049999999999997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133</v>
      </c>
      <c r="AU159" s="252" t="s">
        <v>86</v>
      </c>
      <c r="AV159" s="14" t="s">
        <v>86</v>
      </c>
      <c r="AW159" s="14" t="s">
        <v>32</v>
      </c>
      <c r="AX159" s="14" t="s">
        <v>76</v>
      </c>
      <c r="AY159" s="252" t="s">
        <v>125</v>
      </c>
    </row>
    <row r="160" s="15" customFormat="1">
      <c r="A160" s="15"/>
      <c r="B160" s="253"/>
      <c r="C160" s="254"/>
      <c r="D160" s="233" t="s">
        <v>133</v>
      </c>
      <c r="E160" s="255" t="s">
        <v>1</v>
      </c>
      <c r="F160" s="256" t="s">
        <v>138</v>
      </c>
      <c r="G160" s="254"/>
      <c r="H160" s="257">
        <v>33.049999999999997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133</v>
      </c>
      <c r="AU160" s="263" t="s">
        <v>86</v>
      </c>
      <c r="AV160" s="15" t="s">
        <v>132</v>
      </c>
      <c r="AW160" s="15" t="s">
        <v>32</v>
      </c>
      <c r="AX160" s="15" t="s">
        <v>84</v>
      </c>
      <c r="AY160" s="263" t="s">
        <v>125</v>
      </c>
    </row>
    <row r="161" s="2" customFormat="1" ht="66.75" customHeight="1">
      <c r="A161" s="38"/>
      <c r="B161" s="39"/>
      <c r="C161" s="218" t="s">
        <v>167</v>
      </c>
      <c r="D161" s="218" t="s">
        <v>127</v>
      </c>
      <c r="E161" s="219" t="s">
        <v>168</v>
      </c>
      <c r="F161" s="220" t="s">
        <v>169</v>
      </c>
      <c r="G161" s="221" t="s">
        <v>170</v>
      </c>
      <c r="H161" s="222">
        <v>9</v>
      </c>
      <c r="I161" s="223"/>
      <c r="J161" s="224">
        <f>ROUND(I161*H161,2)</f>
        <v>0</v>
      </c>
      <c r="K161" s="220" t="s">
        <v>131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132</v>
      </c>
      <c r="AT161" s="229" t="s">
        <v>127</v>
      </c>
      <c r="AU161" s="229" t="s">
        <v>86</v>
      </c>
      <c r="AY161" s="17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132</v>
      </c>
      <c r="BM161" s="229" t="s">
        <v>171</v>
      </c>
    </row>
    <row r="162" s="14" customFormat="1">
      <c r="A162" s="14"/>
      <c r="B162" s="242"/>
      <c r="C162" s="243"/>
      <c r="D162" s="233" t="s">
        <v>133</v>
      </c>
      <c r="E162" s="244" t="s">
        <v>1</v>
      </c>
      <c r="F162" s="245" t="s">
        <v>172</v>
      </c>
      <c r="G162" s="243"/>
      <c r="H162" s="246">
        <v>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133</v>
      </c>
      <c r="AU162" s="252" t="s">
        <v>86</v>
      </c>
      <c r="AV162" s="14" t="s">
        <v>86</v>
      </c>
      <c r="AW162" s="14" t="s">
        <v>32</v>
      </c>
      <c r="AX162" s="14" t="s">
        <v>76</v>
      </c>
      <c r="AY162" s="252" t="s">
        <v>125</v>
      </c>
    </row>
    <row r="163" s="15" customFormat="1">
      <c r="A163" s="15"/>
      <c r="B163" s="253"/>
      <c r="C163" s="254"/>
      <c r="D163" s="233" t="s">
        <v>133</v>
      </c>
      <c r="E163" s="255" t="s">
        <v>1</v>
      </c>
      <c r="F163" s="256" t="s">
        <v>138</v>
      </c>
      <c r="G163" s="254"/>
      <c r="H163" s="257">
        <v>9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133</v>
      </c>
      <c r="AU163" s="263" t="s">
        <v>86</v>
      </c>
      <c r="AV163" s="15" t="s">
        <v>132</v>
      </c>
      <c r="AW163" s="15" t="s">
        <v>32</v>
      </c>
      <c r="AX163" s="15" t="s">
        <v>84</v>
      </c>
      <c r="AY163" s="263" t="s">
        <v>125</v>
      </c>
    </row>
    <row r="164" s="2" customFormat="1" ht="66.75" customHeight="1">
      <c r="A164" s="38"/>
      <c r="B164" s="39"/>
      <c r="C164" s="218" t="s">
        <v>152</v>
      </c>
      <c r="D164" s="218" t="s">
        <v>127</v>
      </c>
      <c r="E164" s="219" t="s">
        <v>173</v>
      </c>
      <c r="F164" s="220" t="s">
        <v>169</v>
      </c>
      <c r="G164" s="221" t="s">
        <v>170</v>
      </c>
      <c r="H164" s="222">
        <v>7</v>
      </c>
      <c r="I164" s="223"/>
      <c r="J164" s="224">
        <f>ROUND(I164*H164,2)</f>
        <v>0</v>
      </c>
      <c r="K164" s="220" t="s">
        <v>131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132</v>
      </c>
      <c r="AT164" s="229" t="s">
        <v>127</v>
      </c>
      <c r="AU164" s="229" t="s">
        <v>86</v>
      </c>
      <c r="AY164" s="17" t="s">
        <v>125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132</v>
      </c>
      <c r="BM164" s="229" t="s">
        <v>174</v>
      </c>
    </row>
    <row r="165" s="14" customFormat="1">
      <c r="A165" s="14"/>
      <c r="B165" s="242"/>
      <c r="C165" s="243"/>
      <c r="D165" s="233" t="s">
        <v>133</v>
      </c>
      <c r="E165" s="244" t="s">
        <v>1</v>
      </c>
      <c r="F165" s="245" t="s">
        <v>175</v>
      </c>
      <c r="G165" s="243"/>
      <c r="H165" s="246">
        <v>7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133</v>
      </c>
      <c r="AU165" s="252" t="s">
        <v>86</v>
      </c>
      <c r="AV165" s="14" t="s">
        <v>86</v>
      </c>
      <c r="AW165" s="14" t="s">
        <v>32</v>
      </c>
      <c r="AX165" s="14" t="s">
        <v>76</v>
      </c>
      <c r="AY165" s="252" t="s">
        <v>125</v>
      </c>
    </row>
    <row r="166" s="15" customFormat="1">
      <c r="A166" s="15"/>
      <c r="B166" s="253"/>
      <c r="C166" s="254"/>
      <c r="D166" s="233" t="s">
        <v>133</v>
      </c>
      <c r="E166" s="255" t="s">
        <v>1</v>
      </c>
      <c r="F166" s="256" t="s">
        <v>138</v>
      </c>
      <c r="G166" s="254"/>
      <c r="H166" s="257">
        <v>7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133</v>
      </c>
      <c r="AU166" s="263" t="s">
        <v>86</v>
      </c>
      <c r="AV166" s="15" t="s">
        <v>132</v>
      </c>
      <c r="AW166" s="15" t="s">
        <v>32</v>
      </c>
      <c r="AX166" s="15" t="s">
        <v>84</v>
      </c>
      <c r="AY166" s="263" t="s">
        <v>125</v>
      </c>
    </row>
    <row r="167" s="2" customFormat="1" ht="37.8" customHeight="1">
      <c r="A167" s="38"/>
      <c r="B167" s="39"/>
      <c r="C167" s="218" t="s">
        <v>176</v>
      </c>
      <c r="D167" s="218" t="s">
        <v>127</v>
      </c>
      <c r="E167" s="219" t="s">
        <v>177</v>
      </c>
      <c r="F167" s="220" t="s">
        <v>178</v>
      </c>
      <c r="G167" s="221" t="s">
        <v>179</v>
      </c>
      <c r="H167" s="222">
        <v>28</v>
      </c>
      <c r="I167" s="223"/>
      <c r="J167" s="224">
        <f>ROUND(I167*H167,2)</f>
        <v>0</v>
      </c>
      <c r="K167" s="220" t="s">
        <v>131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132</v>
      </c>
      <c r="AT167" s="229" t="s">
        <v>127</v>
      </c>
      <c r="AU167" s="229" t="s">
        <v>86</v>
      </c>
      <c r="AY167" s="17" t="s">
        <v>125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132</v>
      </c>
      <c r="BM167" s="229" t="s">
        <v>180</v>
      </c>
    </row>
    <row r="168" s="14" customFormat="1">
      <c r="A168" s="14"/>
      <c r="B168" s="242"/>
      <c r="C168" s="243"/>
      <c r="D168" s="233" t="s">
        <v>133</v>
      </c>
      <c r="E168" s="244" t="s">
        <v>1</v>
      </c>
      <c r="F168" s="245" t="s">
        <v>181</v>
      </c>
      <c r="G168" s="243"/>
      <c r="H168" s="246">
        <v>28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133</v>
      </c>
      <c r="AU168" s="252" t="s">
        <v>86</v>
      </c>
      <c r="AV168" s="14" t="s">
        <v>86</v>
      </c>
      <c r="AW168" s="14" t="s">
        <v>32</v>
      </c>
      <c r="AX168" s="14" t="s">
        <v>76</v>
      </c>
      <c r="AY168" s="252" t="s">
        <v>125</v>
      </c>
    </row>
    <row r="169" s="15" customFormat="1">
      <c r="A169" s="15"/>
      <c r="B169" s="253"/>
      <c r="C169" s="254"/>
      <c r="D169" s="233" t="s">
        <v>133</v>
      </c>
      <c r="E169" s="255" t="s">
        <v>1</v>
      </c>
      <c r="F169" s="256" t="s">
        <v>138</v>
      </c>
      <c r="G169" s="254"/>
      <c r="H169" s="257">
        <v>28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133</v>
      </c>
      <c r="AU169" s="263" t="s">
        <v>86</v>
      </c>
      <c r="AV169" s="15" t="s">
        <v>132</v>
      </c>
      <c r="AW169" s="15" t="s">
        <v>32</v>
      </c>
      <c r="AX169" s="15" t="s">
        <v>84</v>
      </c>
      <c r="AY169" s="263" t="s">
        <v>125</v>
      </c>
    </row>
    <row r="170" s="2" customFormat="1" ht="49.05" customHeight="1">
      <c r="A170" s="38"/>
      <c r="B170" s="39"/>
      <c r="C170" s="218" t="s">
        <v>8</v>
      </c>
      <c r="D170" s="218" t="s">
        <v>127</v>
      </c>
      <c r="E170" s="219" t="s">
        <v>182</v>
      </c>
      <c r="F170" s="220" t="s">
        <v>183</v>
      </c>
      <c r="G170" s="221" t="s">
        <v>179</v>
      </c>
      <c r="H170" s="222">
        <v>201.00299999999999</v>
      </c>
      <c r="I170" s="223"/>
      <c r="J170" s="224">
        <f>ROUND(I170*H170,2)</f>
        <v>0</v>
      </c>
      <c r="K170" s="220" t="s">
        <v>131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132</v>
      </c>
      <c r="AT170" s="229" t="s">
        <v>127</v>
      </c>
      <c r="AU170" s="229" t="s">
        <v>86</v>
      </c>
      <c r="AY170" s="17" t="s">
        <v>125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132</v>
      </c>
      <c r="BM170" s="229" t="s">
        <v>184</v>
      </c>
    </row>
    <row r="171" s="13" customFormat="1">
      <c r="A171" s="13"/>
      <c r="B171" s="231"/>
      <c r="C171" s="232"/>
      <c r="D171" s="233" t="s">
        <v>133</v>
      </c>
      <c r="E171" s="234" t="s">
        <v>1</v>
      </c>
      <c r="F171" s="235" t="s">
        <v>134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133</v>
      </c>
      <c r="AU171" s="241" t="s">
        <v>86</v>
      </c>
      <c r="AV171" s="13" t="s">
        <v>84</v>
      </c>
      <c r="AW171" s="13" t="s">
        <v>32</v>
      </c>
      <c r="AX171" s="13" t="s">
        <v>76</v>
      </c>
      <c r="AY171" s="241" t="s">
        <v>125</v>
      </c>
    </row>
    <row r="172" s="13" customFormat="1">
      <c r="A172" s="13"/>
      <c r="B172" s="231"/>
      <c r="C172" s="232"/>
      <c r="D172" s="233" t="s">
        <v>133</v>
      </c>
      <c r="E172" s="234" t="s">
        <v>1</v>
      </c>
      <c r="F172" s="235" t="s">
        <v>185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133</v>
      </c>
      <c r="AU172" s="241" t="s">
        <v>86</v>
      </c>
      <c r="AV172" s="13" t="s">
        <v>84</v>
      </c>
      <c r="AW172" s="13" t="s">
        <v>32</v>
      </c>
      <c r="AX172" s="13" t="s">
        <v>76</v>
      </c>
      <c r="AY172" s="241" t="s">
        <v>125</v>
      </c>
    </row>
    <row r="173" s="13" customFormat="1">
      <c r="A173" s="13"/>
      <c r="B173" s="231"/>
      <c r="C173" s="232"/>
      <c r="D173" s="233" t="s">
        <v>133</v>
      </c>
      <c r="E173" s="234" t="s">
        <v>1</v>
      </c>
      <c r="F173" s="235" t="s">
        <v>186</v>
      </c>
      <c r="G173" s="232"/>
      <c r="H173" s="234" t="s">
        <v>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133</v>
      </c>
      <c r="AU173" s="241" t="s">
        <v>86</v>
      </c>
      <c r="AV173" s="13" t="s">
        <v>84</v>
      </c>
      <c r="AW173" s="13" t="s">
        <v>32</v>
      </c>
      <c r="AX173" s="13" t="s">
        <v>76</v>
      </c>
      <c r="AY173" s="241" t="s">
        <v>125</v>
      </c>
    </row>
    <row r="174" s="14" customFormat="1">
      <c r="A174" s="14"/>
      <c r="B174" s="242"/>
      <c r="C174" s="243"/>
      <c r="D174" s="233" t="s">
        <v>133</v>
      </c>
      <c r="E174" s="244" t="s">
        <v>1</v>
      </c>
      <c r="F174" s="245" t="s">
        <v>187</v>
      </c>
      <c r="G174" s="243"/>
      <c r="H174" s="246">
        <v>176.215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133</v>
      </c>
      <c r="AU174" s="252" t="s">
        <v>86</v>
      </c>
      <c r="AV174" s="14" t="s">
        <v>86</v>
      </c>
      <c r="AW174" s="14" t="s">
        <v>32</v>
      </c>
      <c r="AX174" s="14" t="s">
        <v>76</v>
      </c>
      <c r="AY174" s="252" t="s">
        <v>125</v>
      </c>
    </row>
    <row r="175" s="14" customFormat="1">
      <c r="A175" s="14"/>
      <c r="B175" s="242"/>
      <c r="C175" s="243"/>
      <c r="D175" s="233" t="s">
        <v>133</v>
      </c>
      <c r="E175" s="244" t="s">
        <v>1</v>
      </c>
      <c r="F175" s="245" t="s">
        <v>188</v>
      </c>
      <c r="G175" s="243"/>
      <c r="H175" s="246">
        <v>24.788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133</v>
      </c>
      <c r="AU175" s="252" t="s">
        <v>86</v>
      </c>
      <c r="AV175" s="14" t="s">
        <v>86</v>
      </c>
      <c r="AW175" s="14" t="s">
        <v>32</v>
      </c>
      <c r="AX175" s="14" t="s">
        <v>76</v>
      </c>
      <c r="AY175" s="252" t="s">
        <v>125</v>
      </c>
    </row>
    <row r="176" s="15" customFormat="1">
      <c r="A176" s="15"/>
      <c r="B176" s="253"/>
      <c r="C176" s="254"/>
      <c r="D176" s="233" t="s">
        <v>133</v>
      </c>
      <c r="E176" s="255" t="s">
        <v>1</v>
      </c>
      <c r="F176" s="256" t="s">
        <v>138</v>
      </c>
      <c r="G176" s="254"/>
      <c r="H176" s="257">
        <v>201.00300000000001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133</v>
      </c>
      <c r="AU176" s="263" t="s">
        <v>86</v>
      </c>
      <c r="AV176" s="15" t="s">
        <v>132</v>
      </c>
      <c r="AW176" s="15" t="s">
        <v>32</v>
      </c>
      <c r="AX176" s="15" t="s">
        <v>84</v>
      </c>
      <c r="AY176" s="263" t="s">
        <v>125</v>
      </c>
    </row>
    <row r="177" s="2" customFormat="1" ht="49.05" customHeight="1">
      <c r="A177" s="38"/>
      <c r="B177" s="39"/>
      <c r="C177" s="218" t="s">
        <v>189</v>
      </c>
      <c r="D177" s="218" t="s">
        <v>127</v>
      </c>
      <c r="E177" s="219" t="s">
        <v>190</v>
      </c>
      <c r="F177" s="220" t="s">
        <v>191</v>
      </c>
      <c r="G177" s="221" t="s">
        <v>179</v>
      </c>
      <c r="H177" s="222">
        <v>201.00299999999999</v>
      </c>
      <c r="I177" s="223"/>
      <c r="J177" s="224">
        <f>ROUND(I177*H177,2)</f>
        <v>0</v>
      </c>
      <c r="K177" s="220" t="s">
        <v>131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132</v>
      </c>
      <c r="AT177" s="229" t="s">
        <v>127</v>
      </c>
      <c r="AU177" s="229" t="s">
        <v>86</v>
      </c>
      <c r="AY177" s="17" t="s">
        <v>125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132</v>
      </c>
      <c r="BM177" s="229" t="s">
        <v>192</v>
      </c>
    </row>
    <row r="178" s="13" customFormat="1">
      <c r="A178" s="13"/>
      <c r="B178" s="231"/>
      <c r="C178" s="232"/>
      <c r="D178" s="233" t="s">
        <v>133</v>
      </c>
      <c r="E178" s="234" t="s">
        <v>1</v>
      </c>
      <c r="F178" s="235" t="s">
        <v>134</v>
      </c>
      <c r="G178" s="232"/>
      <c r="H178" s="234" t="s">
        <v>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133</v>
      </c>
      <c r="AU178" s="241" t="s">
        <v>86</v>
      </c>
      <c r="AV178" s="13" t="s">
        <v>84</v>
      </c>
      <c r="AW178" s="13" t="s">
        <v>32</v>
      </c>
      <c r="AX178" s="13" t="s">
        <v>76</v>
      </c>
      <c r="AY178" s="241" t="s">
        <v>125</v>
      </c>
    </row>
    <row r="179" s="13" customFormat="1">
      <c r="A179" s="13"/>
      <c r="B179" s="231"/>
      <c r="C179" s="232"/>
      <c r="D179" s="233" t="s">
        <v>133</v>
      </c>
      <c r="E179" s="234" t="s">
        <v>1</v>
      </c>
      <c r="F179" s="235" t="s">
        <v>185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133</v>
      </c>
      <c r="AU179" s="241" t="s">
        <v>86</v>
      </c>
      <c r="AV179" s="13" t="s">
        <v>84</v>
      </c>
      <c r="AW179" s="13" t="s">
        <v>32</v>
      </c>
      <c r="AX179" s="13" t="s">
        <v>76</v>
      </c>
      <c r="AY179" s="241" t="s">
        <v>125</v>
      </c>
    </row>
    <row r="180" s="13" customFormat="1">
      <c r="A180" s="13"/>
      <c r="B180" s="231"/>
      <c r="C180" s="232"/>
      <c r="D180" s="233" t="s">
        <v>133</v>
      </c>
      <c r="E180" s="234" t="s">
        <v>1</v>
      </c>
      <c r="F180" s="235" t="s">
        <v>186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133</v>
      </c>
      <c r="AU180" s="241" t="s">
        <v>86</v>
      </c>
      <c r="AV180" s="13" t="s">
        <v>84</v>
      </c>
      <c r="AW180" s="13" t="s">
        <v>32</v>
      </c>
      <c r="AX180" s="13" t="s">
        <v>76</v>
      </c>
      <c r="AY180" s="241" t="s">
        <v>125</v>
      </c>
    </row>
    <row r="181" s="14" customFormat="1">
      <c r="A181" s="14"/>
      <c r="B181" s="242"/>
      <c r="C181" s="243"/>
      <c r="D181" s="233" t="s">
        <v>133</v>
      </c>
      <c r="E181" s="244" t="s">
        <v>1</v>
      </c>
      <c r="F181" s="245" t="s">
        <v>187</v>
      </c>
      <c r="G181" s="243"/>
      <c r="H181" s="246">
        <v>176.215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133</v>
      </c>
      <c r="AU181" s="252" t="s">
        <v>86</v>
      </c>
      <c r="AV181" s="14" t="s">
        <v>86</v>
      </c>
      <c r="AW181" s="14" t="s">
        <v>32</v>
      </c>
      <c r="AX181" s="14" t="s">
        <v>76</v>
      </c>
      <c r="AY181" s="252" t="s">
        <v>125</v>
      </c>
    </row>
    <row r="182" s="14" customFormat="1">
      <c r="A182" s="14"/>
      <c r="B182" s="242"/>
      <c r="C182" s="243"/>
      <c r="D182" s="233" t="s">
        <v>133</v>
      </c>
      <c r="E182" s="244" t="s">
        <v>1</v>
      </c>
      <c r="F182" s="245" t="s">
        <v>188</v>
      </c>
      <c r="G182" s="243"/>
      <c r="H182" s="246">
        <v>24.788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133</v>
      </c>
      <c r="AU182" s="252" t="s">
        <v>86</v>
      </c>
      <c r="AV182" s="14" t="s">
        <v>86</v>
      </c>
      <c r="AW182" s="14" t="s">
        <v>32</v>
      </c>
      <c r="AX182" s="14" t="s">
        <v>76</v>
      </c>
      <c r="AY182" s="252" t="s">
        <v>125</v>
      </c>
    </row>
    <row r="183" s="15" customFormat="1">
      <c r="A183" s="15"/>
      <c r="B183" s="253"/>
      <c r="C183" s="254"/>
      <c r="D183" s="233" t="s">
        <v>133</v>
      </c>
      <c r="E183" s="255" t="s">
        <v>1</v>
      </c>
      <c r="F183" s="256" t="s">
        <v>138</v>
      </c>
      <c r="G183" s="254"/>
      <c r="H183" s="257">
        <v>201.00300000000001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3" t="s">
        <v>133</v>
      </c>
      <c r="AU183" s="263" t="s">
        <v>86</v>
      </c>
      <c r="AV183" s="15" t="s">
        <v>132</v>
      </c>
      <c r="AW183" s="15" t="s">
        <v>32</v>
      </c>
      <c r="AX183" s="15" t="s">
        <v>84</v>
      </c>
      <c r="AY183" s="263" t="s">
        <v>125</v>
      </c>
    </row>
    <row r="184" s="2" customFormat="1" ht="37.8" customHeight="1">
      <c r="A184" s="38"/>
      <c r="B184" s="39"/>
      <c r="C184" s="218" t="s">
        <v>160</v>
      </c>
      <c r="D184" s="218" t="s">
        <v>127</v>
      </c>
      <c r="E184" s="219" t="s">
        <v>193</v>
      </c>
      <c r="F184" s="220" t="s">
        <v>194</v>
      </c>
      <c r="G184" s="221" t="s">
        <v>130</v>
      </c>
      <c r="H184" s="222">
        <v>1055.1900000000001</v>
      </c>
      <c r="I184" s="223"/>
      <c r="J184" s="224">
        <f>ROUND(I184*H184,2)</f>
        <v>0</v>
      </c>
      <c r="K184" s="220" t="s">
        <v>131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132</v>
      </c>
      <c r="AT184" s="229" t="s">
        <v>127</v>
      </c>
      <c r="AU184" s="229" t="s">
        <v>86</v>
      </c>
      <c r="AY184" s="17" t="s">
        <v>125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132</v>
      </c>
      <c r="BM184" s="229" t="s">
        <v>195</v>
      </c>
    </row>
    <row r="185" s="13" customFormat="1">
      <c r="A185" s="13"/>
      <c r="B185" s="231"/>
      <c r="C185" s="232"/>
      <c r="D185" s="233" t="s">
        <v>133</v>
      </c>
      <c r="E185" s="234" t="s">
        <v>1</v>
      </c>
      <c r="F185" s="235" t="s">
        <v>134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133</v>
      </c>
      <c r="AU185" s="241" t="s">
        <v>86</v>
      </c>
      <c r="AV185" s="13" t="s">
        <v>84</v>
      </c>
      <c r="AW185" s="13" t="s">
        <v>32</v>
      </c>
      <c r="AX185" s="13" t="s">
        <v>76</v>
      </c>
      <c r="AY185" s="241" t="s">
        <v>125</v>
      </c>
    </row>
    <row r="186" s="13" customFormat="1">
      <c r="A186" s="13"/>
      <c r="B186" s="231"/>
      <c r="C186" s="232"/>
      <c r="D186" s="233" t="s">
        <v>133</v>
      </c>
      <c r="E186" s="234" t="s">
        <v>1</v>
      </c>
      <c r="F186" s="235" t="s">
        <v>185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133</v>
      </c>
      <c r="AU186" s="241" t="s">
        <v>86</v>
      </c>
      <c r="AV186" s="13" t="s">
        <v>84</v>
      </c>
      <c r="AW186" s="13" t="s">
        <v>32</v>
      </c>
      <c r="AX186" s="13" t="s">
        <v>76</v>
      </c>
      <c r="AY186" s="241" t="s">
        <v>125</v>
      </c>
    </row>
    <row r="187" s="14" customFormat="1">
      <c r="A187" s="14"/>
      <c r="B187" s="242"/>
      <c r="C187" s="243"/>
      <c r="D187" s="233" t="s">
        <v>133</v>
      </c>
      <c r="E187" s="244" t="s">
        <v>1</v>
      </c>
      <c r="F187" s="245" t="s">
        <v>196</v>
      </c>
      <c r="G187" s="243"/>
      <c r="H187" s="246">
        <v>1055.1900000000001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133</v>
      </c>
      <c r="AU187" s="252" t="s">
        <v>86</v>
      </c>
      <c r="AV187" s="14" t="s">
        <v>86</v>
      </c>
      <c r="AW187" s="14" t="s">
        <v>32</v>
      </c>
      <c r="AX187" s="14" t="s">
        <v>76</v>
      </c>
      <c r="AY187" s="252" t="s">
        <v>125</v>
      </c>
    </row>
    <row r="188" s="15" customFormat="1">
      <c r="A188" s="15"/>
      <c r="B188" s="253"/>
      <c r="C188" s="254"/>
      <c r="D188" s="233" t="s">
        <v>133</v>
      </c>
      <c r="E188" s="255" t="s">
        <v>1</v>
      </c>
      <c r="F188" s="256" t="s">
        <v>138</v>
      </c>
      <c r="G188" s="254"/>
      <c r="H188" s="257">
        <v>1055.1900000000001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3" t="s">
        <v>133</v>
      </c>
      <c r="AU188" s="263" t="s">
        <v>86</v>
      </c>
      <c r="AV188" s="15" t="s">
        <v>132</v>
      </c>
      <c r="AW188" s="15" t="s">
        <v>32</v>
      </c>
      <c r="AX188" s="15" t="s">
        <v>84</v>
      </c>
      <c r="AY188" s="263" t="s">
        <v>125</v>
      </c>
    </row>
    <row r="189" s="2" customFormat="1" ht="37.8" customHeight="1">
      <c r="A189" s="38"/>
      <c r="B189" s="39"/>
      <c r="C189" s="218" t="s">
        <v>197</v>
      </c>
      <c r="D189" s="218" t="s">
        <v>127</v>
      </c>
      <c r="E189" s="219" t="s">
        <v>198</v>
      </c>
      <c r="F189" s="220" t="s">
        <v>199</v>
      </c>
      <c r="G189" s="221" t="s">
        <v>130</v>
      </c>
      <c r="H189" s="222">
        <v>1055.1900000000001</v>
      </c>
      <c r="I189" s="223"/>
      <c r="J189" s="224">
        <f>ROUND(I189*H189,2)</f>
        <v>0</v>
      </c>
      <c r="K189" s="220" t="s">
        <v>131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132</v>
      </c>
      <c r="AT189" s="229" t="s">
        <v>127</v>
      </c>
      <c r="AU189" s="229" t="s">
        <v>86</v>
      </c>
      <c r="AY189" s="17" t="s">
        <v>125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132</v>
      </c>
      <c r="BM189" s="229" t="s">
        <v>200</v>
      </c>
    </row>
    <row r="190" s="2" customFormat="1" ht="62.7" customHeight="1">
      <c r="A190" s="38"/>
      <c r="B190" s="39"/>
      <c r="C190" s="218" t="s">
        <v>165</v>
      </c>
      <c r="D190" s="218" t="s">
        <v>127</v>
      </c>
      <c r="E190" s="219" t="s">
        <v>201</v>
      </c>
      <c r="F190" s="220" t="s">
        <v>202</v>
      </c>
      <c r="G190" s="221" t="s">
        <v>179</v>
      </c>
      <c r="H190" s="222">
        <v>201.00299999999999</v>
      </c>
      <c r="I190" s="223"/>
      <c r="J190" s="224">
        <f>ROUND(I190*H190,2)</f>
        <v>0</v>
      </c>
      <c r="K190" s="220" t="s">
        <v>131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132</v>
      </c>
      <c r="AT190" s="229" t="s">
        <v>127</v>
      </c>
      <c r="AU190" s="229" t="s">
        <v>86</v>
      </c>
      <c r="AY190" s="17" t="s">
        <v>125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132</v>
      </c>
      <c r="BM190" s="229" t="s">
        <v>203</v>
      </c>
    </row>
    <row r="191" s="13" customFormat="1">
      <c r="A191" s="13"/>
      <c r="B191" s="231"/>
      <c r="C191" s="232"/>
      <c r="D191" s="233" t="s">
        <v>133</v>
      </c>
      <c r="E191" s="234" t="s">
        <v>1</v>
      </c>
      <c r="F191" s="235" t="s">
        <v>204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133</v>
      </c>
      <c r="AU191" s="241" t="s">
        <v>86</v>
      </c>
      <c r="AV191" s="13" t="s">
        <v>84</v>
      </c>
      <c r="AW191" s="13" t="s">
        <v>32</v>
      </c>
      <c r="AX191" s="13" t="s">
        <v>76</v>
      </c>
      <c r="AY191" s="241" t="s">
        <v>125</v>
      </c>
    </row>
    <row r="192" s="14" customFormat="1">
      <c r="A192" s="14"/>
      <c r="B192" s="242"/>
      <c r="C192" s="243"/>
      <c r="D192" s="233" t="s">
        <v>133</v>
      </c>
      <c r="E192" s="244" t="s">
        <v>1</v>
      </c>
      <c r="F192" s="245" t="s">
        <v>205</v>
      </c>
      <c r="G192" s="243"/>
      <c r="H192" s="246">
        <v>201.00299999999999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133</v>
      </c>
      <c r="AU192" s="252" t="s">
        <v>86</v>
      </c>
      <c r="AV192" s="14" t="s">
        <v>86</v>
      </c>
      <c r="AW192" s="14" t="s">
        <v>32</v>
      </c>
      <c r="AX192" s="14" t="s">
        <v>76</v>
      </c>
      <c r="AY192" s="252" t="s">
        <v>125</v>
      </c>
    </row>
    <row r="193" s="15" customFormat="1">
      <c r="A193" s="15"/>
      <c r="B193" s="253"/>
      <c r="C193" s="254"/>
      <c r="D193" s="233" t="s">
        <v>133</v>
      </c>
      <c r="E193" s="255" t="s">
        <v>1</v>
      </c>
      <c r="F193" s="256" t="s">
        <v>138</v>
      </c>
      <c r="G193" s="254"/>
      <c r="H193" s="257">
        <v>201.00299999999999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133</v>
      </c>
      <c r="AU193" s="263" t="s">
        <v>86</v>
      </c>
      <c r="AV193" s="15" t="s">
        <v>132</v>
      </c>
      <c r="AW193" s="15" t="s">
        <v>32</v>
      </c>
      <c r="AX193" s="15" t="s">
        <v>84</v>
      </c>
      <c r="AY193" s="263" t="s">
        <v>125</v>
      </c>
    </row>
    <row r="194" s="2" customFormat="1" ht="62.7" customHeight="1">
      <c r="A194" s="38"/>
      <c r="B194" s="39"/>
      <c r="C194" s="218" t="s">
        <v>206</v>
      </c>
      <c r="D194" s="218" t="s">
        <v>127</v>
      </c>
      <c r="E194" s="219" t="s">
        <v>207</v>
      </c>
      <c r="F194" s="220" t="s">
        <v>208</v>
      </c>
      <c r="G194" s="221" t="s">
        <v>179</v>
      </c>
      <c r="H194" s="222">
        <v>201.00299999999999</v>
      </c>
      <c r="I194" s="223"/>
      <c r="J194" s="224">
        <f>ROUND(I194*H194,2)</f>
        <v>0</v>
      </c>
      <c r="K194" s="220" t="s">
        <v>131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132</v>
      </c>
      <c r="AT194" s="229" t="s">
        <v>127</v>
      </c>
      <c r="AU194" s="229" t="s">
        <v>86</v>
      </c>
      <c r="AY194" s="17" t="s">
        <v>125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132</v>
      </c>
      <c r="BM194" s="229" t="s">
        <v>209</v>
      </c>
    </row>
    <row r="195" s="13" customFormat="1">
      <c r="A195" s="13"/>
      <c r="B195" s="231"/>
      <c r="C195" s="232"/>
      <c r="D195" s="233" t="s">
        <v>133</v>
      </c>
      <c r="E195" s="234" t="s">
        <v>1</v>
      </c>
      <c r="F195" s="235" t="s">
        <v>204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133</v>
      </c>
      <c r="AU195" s="241" t="s">
        <v>86</v>
      </c>
      <c r="AV195" s="13" t="s">
        <v>84</v>
      </c>
      <c r="AW195" s="13" t="s">
        <v>32</v>
      </c>
      <c r="AX195" s="13" t="s">
        <v>76</v>
      </c>
      <c r="AY195" s="241" t="s">
        <v>125</v>
      </c>
    </row>
    <row r="196" s="14" customFormat="1">
      <c r="A196" s="14"/>
      <c r="B196" s="242"/>
      <c r="C196" s="243"/>
      <c r="D196" s="233" t="s">
        <v>133</v>
      </c>
      <c r="E196" s="244" t="s">
        <v>1</v>
      </c>
      <c r="F196" s="245" t="s">
        <v>205</v>
      </c>
      <c r="G196" s="243"/>
      <c r="H196" s="246">
        <v>201.00299999999999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133</v>
      </c>
      <c r="AU196" s="252" t="s">
        <v>86</v>
      </c>
      <c r="AV196" s="14" t="s">
        <v>86</v>
      </c>
      <c r="AW196" s="14" t="s">
        <v>32</v>
      </c>
      <c r="AX196" s="14" t="s">
        <v>76</v>
      </c>
      <c r="AY196" s="252" t="s">
        <v>125</v>
      </c>
    </row>
    <row r="197" s="15" customFormat="1">
      <c r="A197" s="15"/>
      <c r="B197" s="253"/>
      <c r="C197" s="254"/>
      <c r="D197" s="233" t="s">
        <v>133</v>
      </c>
      <c r="E197" s="255" t="s">
        <v>1</v>
      </c>
      <c r="F197" s="256" t="s">
        <v>138</v>
      </c>
      <c r="G197" s="254"/>
      <c r="H197" s="257">
        <v>201.00299999999999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133</v>
      </c>
      <c r="AU197" s="263" t="s">
        <v>86</v>
      </c>
      <c r="AV197" s="15" t="s">
        <v>132</v>
      </c>
      <c r="AW197" s="15" t="s">
        <v>32</v>
      </c>
      <c r="AX197" s="15" t="s">
        <v>84</v>
      </c>
      <c r="AY197" s="263" t="s">
        <v>125</v>
      </c>
    </row>
    <row r="198" s="2" customFormat="1" ht="44.25" customHeight="1">
      <c r="A198" s="38"/>
      <c r="B198" s="39"/>
      <c r="C198" s="218" t="s">
        <v>171</v>
      </c>
      <c r="D198" s="264" t="s">
        <v>127</v>
      </c>
      <c r="E198" s="219" t="s">
        <v>210</v>
      </c>
      <c r="F198" s="220" t="s">
        <v>211</v>
      </c>
      <c r="G198" s="221" t="s">
        <v>212</v>
      </c>
      <c r="H198" s="222">
        <v>723.61000000000001</v>
      </c>
      <c r="I198" s="223"/>
      <c r="J198" s="224">
        <f>ROUND(I198*H198,2)</f>
        <v>0</v>
      </c>
      <c r="K198" s="220" t="s">
        <v>213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132</v>
      </c>
      <c r="AT198" s="229" t="s">
        <v>127</v>
      </c>
      <c r="AU198" s="229" t="s">
        <v>86</v>
      </c>
      <c r="AY198" s="17" t="s">
        <v>125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132</v>
      </c>
      <c r="BM198" s="229" t="s">
        <v>214</v>
      </c>
    </row>
    <row r="199" s="14" customFormat="1">
      <c r="A199" s="14"/>
      <c r="B199" s="242"/>
      <c r="C199" s="243"/>
      <c r="D199" s="233" t="s">
        <v>133</v>
      </c>
      <c r="E199" s="244" t="s">
        <v>1</v>
      </c>
      <c r="F199" s="245" t="s">
        <v>215</v>
      </c>
      <c r="G199" s="243"/>
      <c r="H199" s="246">
        <v>361.80500000000001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133</v>
      </c>
      <c r="AU199" s="252" t="s">
        <v>86</v>
      </c>
      <c r="AV199" s="14" t="s">
        <v>86</v>
      </c>
      <c r="AW199" s="14" t="s">
        <v>32</v>
      </c>
      <c r="AX199" s="14" t="s">
        <v>76</v>
      </c>
      <c r="AY199" s="252" t="s">
        <v>125</v>
      </c>
    </row>
    <row r="200" s="14" customFormat="1">
      <c r="A200" s="14"/>
      <c r="B200" s="242"/>
      <c r="C200" s="243"/>
      <c r="D200" s="233" t="s">
        <v>133</v>
      </c>
      <c r="E200" s="244" t="s">
        <v>1</v>
      </c>
      <c r="F200" s="245" t="s">
        <v>215</v>
      </c>
      <c r="G200" s="243"/>
      <c r="H200" s="246">
        <v>361.80500000000001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133</v>
      </c>
      <c r="AU200" s="252" t="s">
        <v>86</v>
      </c>
      <c r="AV200" s="14" t="s">
        <v>86</v>
      </c>
      <c r="AW200" s="14" t="s">
        <v>32</v>
      </c>
      <c r="AX200" s="14" t="s">
        <v>76</v>
      </c>
      <c r="AY200" s="252" t="s">
        <v>125</v>
      </c>
    </row>
    <row r="201" s="15" customFormat="1">
      <c r="A201" s="15"/>
      <c r="B201" s="253"/>
      <c r="C201" s="254"/>
      <c r="D201" s="233" t="s">
        <v>133</v>
      </c>
      <c r="E201" s="255" t="s">
        <v>1</v>
      </c>
      <c r="F201" s="256" t="s">
        <v>138</v>
      </c>
      <c r="G201" s="254"/>
      <c r="H201" s="257">
        <v>723.61000000000001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3" t="s">
        <v>133</v>
      </c>
      <c r="AU201" s="263" t="s">
        <v>86</v>
      </c>
      <c r="AV201" s="15" t="s">
        <v>132</v>
      </c>
      <c r="AW201" s="15" t="s">
        <v>32</v>
      </c>
      <c r="AX201" s="15" t="s">
        <v>84</v>
      </c>
      <c r="AY201" s="263" t="s">
        <v>125</v>
      </c>
    </row>
    <row r="202" s="2" customFormat="1" ht="44.25" customHeight="1">
      <c r="A202" s="38"/>
      <c r="B202" s="39"/>
      <c r="C202" s="218" t="s">
        <v>216</v>
      </c>
      <c r="D202" s="218" t="s">
        <v>127</v>
      </c>
      <c r="E202" s="219" t="s">
        <v>217</v>
      </c>
      <c r="F202" s="220" t="s">
        <v>218</v>
      </c>
      <c r="G202" s="221" t="s">
        <v>179</v>
      </c>
      <c r="H202" s="222">
        <v>190.49000000000001</v>
      </c>
      <c r="I202" s="223"/>
      <c r="J202" s="224">
        <f>ROUND(I202*H202,2)</f>
        <v>0</v>
      </c>
      <c r="K202" s="220" t="s">
        <v>131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132</v>
      </c>
      <c r="AT202" s="229" t="s">
        <v>127</v>
      </c>
      <c r="AU202" s="229" t="s">
        <v>86</v>
      </c>
      <c r="AY202" s="17" t="s">
        <v>125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132</v>
      </c>
      <c r="BM202" s="229" t="s">
        <v>219</v>
      </c>
    </row>
    <row r="203" s="13" customFormat="1">
      <c r="A203" s="13"/>
      <c r="B203" s="231"/>
      <c r="C203" s="232"/>
      <c r="D203" s="233" t="s">
        <v>133</v>
      </c>
      <c r="E203" s="234" t="s">
        <v>1</v>
      </c>
      <c r="F203" s="235" t="s">
        <v>134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133</v>
      </c>
      <c r="AU203" s="241" t="s">
        <v>86</v>
      </c>
      <c r="AV203" s="13" t="s">
        <v>84</v>
      </c>
      <c r="AW203" s="13" t="s">
        <v>32</v>
      </c>
      <c r="AX203" s="13" t="s">
        <v>76</v>
      </c>
      <c r="AY203" s="241" t="s">
        <v>125</v>
      </c>
    </row>
    <row r="204" s="13" customFormat="1">
      <c r="A204" s="13"/>
      <c r="B204" s="231"/>
      <c r="C204" s="232"/>
      <c r="D204" s="233" t="s">
        <v>133</v>
      </c>
      <c r="E204" s="234" t="s">
        <v>1</v>
      </c>
      <c r="F204" s="235" t="s">
        <v>185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133</v>
      </c>
      <c r="AU204" s="241" t="s">
        <v>86</v>
      </c>
      <c r="AV204" s="13" t="s">
        <v>84</v>
      </c>
      <c r="AW204" s="13" t="s">
        <v>32</v>
      </c>
      <c r="AX204" s="13" t="s">
        <v>76</v>
      </c>
      <c r="AY204" s="241" t="s">
        <v>125</v>
      </c>
    </row>
    <row r="205" s="14" customFormat="1">
      <c r="A205" s="14"/>
      <c r="B205" s="242"/>
      <c r="C205" s="243"/>
      <c r="D205" s="233" t="s">
        <v>133</v>
      </c>
      <c r="E205" s="244" t="s">
        <v>1</v>
      </c>
      <c r="F205" s="245" t="s">
        <v>220</v>
      </c>
      <c r="G205" s="243"/>
      <c r="H205" s="246">
        <v>190.49000000000001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133</v>
      </c>
      <c r="AU205" s="252" t="s">
        <v>86</v>
      </c>
      <c r="AV205" s="14" t="s">
        <v>86</v>
      </c>
      <c r="AW205" s="14" t="s">
        <v>32</v>
      </c>
      <c r="AX205" s="14" t="s">
        <v>76</v>
      </c>
      <c r="AY205" s="252" t="s">
        <v>125</v>
      </c>
    </row>
    <row r="206" s="15" customFormat="1">
      <c r="A206" s="15"/>
      <c r="B206" s="253"/>
      <c r="C206" s="254"/>
      <c r="D206" s="233" t="s">
        <v>133</v>
      </c>
      <c r="E206" s="255" t="s">
        <v>1</v>
      </c>
      <c r="F206" s="256" t="s">
        <v>138</v>
      </c>
      <c r="G206" s="254"/>
      <c r="H206" s="257">
        <v>190.49000000000001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3" t="s">
        <v>133</v>
      </c>
      <c r="AU206" s="263" t="s">
        <v>86</v>
      </c>
      <c r="AV206" s="15" t="s">
        <v>132</v>
      </c>
      <c r="AW206" s="15" t="s">
        <v>32</v>
      </c>
      <c r="AX206" s="15" t="s">
        <v>84</v>
      </c>
      <c r="AY206" s="263" t="s">
        <v>125</v>
      </c>
    </row>
    <row r="207" s="2" customFormat="1" ht="16.5" customHeight="1">
      <c r="A207" s="38"/>
      <c r="B207" s="39"/>
      <c r="C207" s="265" t="s">
        <v>174</v>
      </c>
      <c r="D207" s="265" t="s">
        <v>221</v>
      </c>
      <c r="E207" s="266" t="s">
        <v>222</v>
      </c>
      <c r="F207" s="267" t="s">
        <v>223</v>
      </c>
      <c r="G207" s="268" t="s">
        <v>212</v>
      </c>
      <c r="H207" s="269">
        <v>380.98000000000002</v>
      </c>
      <c r="I207" s="270"/>
      <c r="J207" s="271">
        <f>ROUND(I207*H207,2)</f>
        <v>0</v>
      </c>
      <c r="K207" s="267" t="s">
        <v>131</v>
      </c>
      <c r="L207" s="272"/>
      <c r="M207" s="273" t="s">
        <v>1</v>
      </c>
      <c r="N207" s="274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147</v>
      </c>
      <c r="AT207" s="229" t="s">
        <v>221</v>
      </c>
      <c r="AU207" s="229" t="s">
        <v>86</v>
      </c>
      <c r="AY207" s="17" t="s">
        <v>125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132</v>
      </c>
      <c r="BM207" s="229" t="s">
        <v>224</v>
      </c>
    </row>
    <row r="208" s="2" customFormat="1">
      <c r="A208" s="38"/>
      <c r="B208" s="39"/>
      <c r="C208" s="40"/>
      <c r="D208" s="233" t="s">
        <v>225</v>
      </c>
      <c r="E208" s="40"/>
      <c r="F208" s="275" t="s">
        <v>226</v>
      </c>
      <c r="G208" s="40"/>
      <c r="H208" s="40"/>
      <c r="I208" s="276"/>
      <c r="J208" s="40"/>
      <c r="K208" s="40"/>
      <c r="L208" s="44"/>
      <c r="M208" s="277"/>
      <c r="N208" s="278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225</v>
      </c>
      <c r="AU208" s="17" t="s">
        <v>86</v>
      </c>
    </row>
    <row r="209" s="14" customFormat="1">
      <c r="A209" s="14"/>
      <c r="B209" s="242"/>
      <c r="C209" s="243"/>
      <c r="D209" s="233" t="s">
        <v>133</v>
      </c>
      <c r="E209" s="244" t="s">
        <v>1</v>
      </c>
      <c r="F209" s="245" t="s">
        <v>227</v>
      </c>
      <c r="G209" s="243"/>
      <c r="H209" s="246">
        <v>380.98000000000002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133</v>
      </c>
      <c r="AU209" s="252" t="s">
        <v>86</v>
      </c>
      <c r="AV209" s="14" t="s">
        <v>86</v>
      </c>
      <c r="AW209" s="14" t="s">
        <v>32</v>
      </c>
      <c r="AX209" s="14" t="s">
        <v>76</v>
      </c>
      <c r="AY209" s="252" t="s">
        <v>125</v>
      </c>
    </row>
    <row r="210" s="15" customFormat="1">
      <c r="A210" s="15"/>
      <c r="B210" s="253"/>
      <c r="C210" s="254"/>
      <c r="D210" s="233" t="s">
        <v>133</v>
      </c>
      <c r="E210" s="255" t="s">
        <v>1</v>
      </c>
      <c r="F210" s="256" t="s">
        <v>138</v>
      </c>
      <c r="G210" s="254"/>
      <c r="H210" s="257">
        <v>380.98000000000002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3" t="s">
        <v>133</v>
      </c>
      <c r="AU210" s="263" t="s">
        <v>86</v>
      </c>
      <c r="AV210" s="15" t="s">
        <v>132</v>
      </c>
      <c r="AW210" s="15" t="s">
        <v>32</v>
      </c>
      <c r="AX210" s="15" t="s">
        <v>84</v>
      </c>
      <c r="AY210" s="263" t="s">
        <v>125</v>
      </c>
    </row>
    <row r="211" s="2" customFormat="1" ht="66.75" customHeight="1">
      <c r="A211" s="38"/>
      <c r="B211" s="39"/>
      <c r="C211" s="218" t="s">
        <v>7</v>
      </c>
      <c r="D211" s="218" t="s">
        <v>127</v>
      </c>
      <c r="E211" s="219" t="s">
        <v>228</v>
      </c>
      <c r="F211" s="220" t="s">
        <v>229</v>
      </c>
      <c r="G211" s="221" t="s">
        <v>179</v>
      </c>
      <c r="H211" s="222">
        <v>126.79000000000001</v>
      </c>
      <c r="I211" s="223"/>
      <c r="J211" s="224">
        <f>ROUND(I211*H211,2)</f>
        <v>0</v>
      </c>
      <c r="K211" s="220" t="s">
        <v>131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132</v>
      </c>
      <c r="AT211" s="229" t="s">
        <v>127</v>
      </c>
      <c r="AU211" s="229" t="s">
        <v>86</v>
      </c>
      <c r="AY211" s="17" t="s">
        <v>125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132</v>
      </c>
      <c r="BM211" s="229" t="s">
        <v>230</v>
      </c>
    </row>
    <row r="212" s="13" customFormat="1">
      <c r="A212" s="13"/>
      <c r="B212" s="231"/>
      <c r="C212" s="232"/>
      <c r="D212" s="233" t="s">
        <v>133</v>
      </c>
      <c r="E212" s="234" t="s">
        <v>1</v>
      </c>
      <c r="F212" s="235" t="s">
        <v>134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133</v>
      </c>
      <c r="AU212" s="241" t="s">
        <v>86</v>
      </c>
      <c r="AV212" s="13" t="s">
        <v>84</v>
      </c>
      <c r="AW212" s="13" t="s">
        <v>32</v>
      </c>
      <c r="AX212" s="13" t="s">
        <v>76</v>
      </c>
      <c r="AY212" s="241" t="s">
        <v>125</v>
      </c>
    </row>
    <row r="213" s="13" customFormat="1">
      <c r="A213" s="13"/>
      <c r="B213" s="231"/>
      <c r="C213" s="232"/>
      <c r="D213" s="233" t="s">
        <v>133</v>
      </c>
      <c r="E213" s="234" t="s">
        <v>1</v>
      </c>
      <c r="F213" s="235" t="s">
        <v>185</v>
      </c>
      <c r="G213" s="232"/>
      <c r="H213" s="234" t="s">
        <v>1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133</v>
      </c>
      <c r="AU213" s="241" t="s">
        <v>86</v>
      </c>
      <c r="AV213" s="13" t="s">
        <v>84</v>
      </c>
      <c r="AW213" s="13" t="s">
        <v>32</v>
      </c>
      <c r="AX213" s="13" t="s">
        <v>76</v>
      </c>
      <c r="AY213" s="241" t="s">
        <v>125</v>
      </c>
    </row>
    <row r="214" s="14" customFormat="1">
      <c r="A214" s="14"/>
      <c r="B214" s="242"/>
      <c r="C214" s="243"/>
      <c r="D214" s="233" t="s">
        <v>133</v>
      </c>
      <c r="E214" s="244" t="s">
        <v>1</v>
      </c>
      <c r="F214" s="245" t="s">
        <v>231</v>
      </c>
      <c r="G214" s="243"/>
      <c r="H214" s="246">
        <v>126.79000000000001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133</v>
      </c>
      <c r="AU214" s="252" t="s">
        <v>86</v>
      </c>
      <c r="AV214" s="14" t="s">
        <v>86</v>
      </c>
      <c r="AW214" s="14" t="s">
        <v>32</v>
      </c>
      <c r="AX214" s="14" t="s">
        <v>76</v>
      </c>
      <c r="AY214" s="252" t="s">
        <v>125</v>
      </c>
    </row>
    <row r="215" s="15" customFormat="1">
      <c r="A215" s="15"/>
      <c r="B215" s="253"/>
      <c r="C215" s="254"/>
      <c r="D215" s="233" t="s">
        <v>133</v>
      </c>
      <c r="E215" s="255" t="s">
        <v>1</v>
      </c>
      <c r="F215" s="256" t="s">
        <v>138</v>
      </c>
      <c r="G215" s="254"/>
      <c r="H215" s="257">
        <v>126.79000000000001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3" t="s">
        <v>133</v>
      </c>
      <c r="AU215" s="263" t="s">
        <v>86</v>
      </c>
      <c r="AV215" s="15" t="s">
        <v>132</v>
      </c>
      <c r="AW215" s="15" t="s">
        <v>32</v>
      </c>
      <c r="AX215" s="15" t="s">
        <v>84</v>
      </c>
      <c r="AY215" s="263" t="s">
        <v>125</v>
      </c>
    </row>
    <row r="216" s="2" customFormat="1" ht="16.5" customHeight="1">
      <c r="A216" s="38"/>
      <c r="B216" s="39"/>
      <c r="C216" s="265" t="s">
        <v>180</v>
      </c>
      <c r="D216" s="265" t="s">
        <v>221</v>
      </c>
      <c r="E216" s="266" t="s">
        <v>232</v>
      </c>
      <c r="F216" s="267" t="s">
        <v>233</v>
      </c>
      <c r="G216" s="268" t="s">
        <v>212</v>
      </c>
      <c r="H216" s="269">
        <v>253.58000000000001</v>
      </c>
      <c r="I216" s="270"/>
      <c r="J216" s="271">
        <f>ROUND(I216*H216,2)</f>
        <v>0</v>
      </c>
      <c r="K216" s="267" t="s">
        <v>131</v>
      </c>
      <c r="L216" s="272"/>
      <c r="M216" s="273" t="s">
        <v>1</v>
      </c>
      <c r="N216" s="274" t="s">
        <v>41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147</v>
      </c>
      <c r="AT216" s="229" t="s">
        <v>221</v>
      </c>
      <c r="AU216" s="229" t="s">
        <v>86</v>
      </c>
      <c r="AY216" s="17" t="s">
        <v>125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132</v>
      </c>
      <c r="BM216" s="229" t="s">
        <v>234</v>
      </c>
    </row>
    <row r="217" s="2" customFormat="1">
      <c r="A217" s="38"/>
      <c r="B217" s="39"/>
      <c r="C217" s="40"/>
      <c r="D217" s="233" t="s">
        <v>225</v>
      </c>
      <c r="E217" s="40"/>
      <c r="F217" s="275" t="s">
        <v>235</v>
      </c>
      <c r="G217" s="40"/>
      <c r="H217" s="40"/>
      <c r="I217" s="276"/>
      <c r="J217" s="40"/>
      <c r="K217" s="40"/>
      <c r="L217" s="44"/>
      <c r="M217" s="277"/>
      <c r="N217" s="278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225</v>
      </c>
      <c r="AU217" s="17" t="s">
        <v>86</v>
      </c>
    </row>
    <row r="218" s="14" customFormat="1">
      <c r="A218" s="14"/>
      <c r="B218" s="242"/>
      <c r="C218" s="243"/>
      <c r="D218" s="233" t="s">
        <v>133</v>
      </c>
      <c r="E218" s="244" t="s">
        <v>1</v>
      </c>
      <c r="F218" s="245" t="s">
        <v>236</v>
      </c>
      <c r="G218" s="243"/>
      <c r="H218" s="246">
        <v>253.58000000000001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133</v>
      </c>
      <c r="AU218" s="252" t="s">
        <v>86</v>
      </c>
      <c r="AV218" s="14" t="s">
        <v>86</v>
      </c>
      <c r="AW218" s="14" t="s">
        <v>32</v>
      </c>
      <c r="AX218" s="14" t="s">
        <v>76</v>
      </c>
      <c r="AY218" s="252" t="s">
        <v>125</v>
      </c>
    </row>
    <row r="219" s="15" customFormat="1">
      <c r="A219" s="15"/>
      <c r="B219" s="253"/>
      <c r="C219" s="254"/>
      <c r="D219" s="233" t="s">
        <v>133</v>
      </c>
      <c r="E219" s="255" t="s">
        <v>1</v>
      </c>
      <c r="F219" s="256" t="s">
        <v>138</v>
      </c>
      <c r="G219" s="254"/>
      <c r="H219" s="257">
        <v>253.58000000000001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133</v>
      </c>
      <c r="AU219" s="263" t="s">
        <v>86</v>
      </c>
      <c r="AV219" s="15" t="s">
        <v>132</v>
      </c>
      <c r="AW219" s="15" t="s">
        <v>32</v>
      </c>
      <c r="AX219" s="15" t="s">
        <v>84</v>
      </c>
      <c r="AY219" s="263" t="s">
        <v>125</v>
      </c>
    </row>
    <row r="220" s="12" customFormat="1" ht="22.8" customHeight="1">
      <c r="A220" s="12"/>
      <c r="B220" s="202"/>
      <c r="C220" s="203"/>
      <c r="D220" s="204" t="s">
        <v>75</v>
      </c>
      <c r="E220" s="216" t="s">
        <v>86</v>
      </c>
      <c r="F220" s="216" t="s">
        <v>237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SUM(P221:P227)</f>
        <v>0</v>
      </c>
      <c r="Q220" s="210"/>
      <c r="R220" s="211">
        <f>SUM(R221:R227)</f>
        <v>0</v>
      </c>
      <c r="S220" s="210"/>
      <c r="T220" s="212">
        <f>SUM(T221:T227)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84</v>
      </c>
      <c r="AT220" s="214" t="s">
        <v>75</v>
      </c>
      <c r="AU220" s="214" t="s">
        <v>84</v>
      </c>
      <c r="AY220" s="213" t="s">
        <v>125</v>
      </c>
      <c r="BK220" s="215">
        <f>SUM(BK221:BK227)</f>
        <v>0</v>
      </c>
    </row>
    <row r="221" s="2" customFormat="1" ht="44.25" customHeight="1">
      <c r="A221" s="38"/>
      <c r="B221" s="39"/>
      <c r="C221" s="218" t="s">
        <v>238</v>
      </c>
      <c r="D221" s="218" t="s">
        <v>127</v>
      </c>
      <c r="E221" s="219" t="s">
        <v>239</v>
      </c>
      <c r="F221" s="220" t="s">
        <v>240</v>
      </c>
      <c r="G221" s="221" t="s">
        <v>179</v>
      </c>
      <c r="H221" s="222">
        <v>49.575000000000003</v>
      </c>
      <c r="I221" s="223"/>
      <c r="J221" s="224">
        <f>ROUND(I221*H221,2)</f>
        <v>0</v>
      </c>
      <c r="K221" s="220" t="s">
        <v>131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132</v>
      </c>
      <c r="AT221" s="229" t="s">
        <v>127</v>
      </c>
      <c r="AU221" s="229" t="s">
        <v>86</v>
      </c>
      <c r="AY221" s="17" t="s">
        <v>125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132</v>
      </c>
      <c r="BM221" s="229" t="s">
        <v>241</v>
      </c>
    </row>
    <row r="222" s="13" customFormat="1">
      <c r="A222" s="13"/>
      <c r="B222" s="231"/>
      <c r="C222" s="232"/>
      <c r="D222" s="233" t="s">
        <v>133</v>
      </c>
      <c r="E222" s="234" t="s">
        <v>1</v>
      </c>
      <c r="F222" s="235" t="s">
        <v>134</v>
      </c>
      <c r="G222" s="232"/>
      <c r="H222" s="234" t="s">
        <v>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133</v>
      </c>
      <c r="AU222" s="241" t="s">
        <v>86</v>
      </c>
      <c r="AV222" s="13" t="s">
        <v>84</v>
      </c>
      <c r="AW222" s="13" t="s">
        <v>32</v>
      </c>
      <c r="AX222" s="13" t="s">
        <v>76</v>
      </c>
      <c r="AY222" s="241" t="s">
        <v>125</v>
      </c>
    </row>
    <row r="223" s="14" customFormat="1">
      <c r="A223" s="14"/>
      <c r="B223" s="242"/>
      <c r="C223" s="243"/>
      <c r="D223" s="233" t="s">
        <v>133</v>
      </c>
      <c r="E223" s="244" t="s">
        <v>1</v>
      </c>
      <c r="F223" s="245" t="s">
        <v>242</v>
      </c>
      <c r="G223" s="243"/>
      <c r="H223" s="246">
        <v>49.575000000000003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133</v>
      </c>
      <c r="AU223" s="252" t="s">
        <v>86</v>
      </c>
      <c r="AV223" s="14" t="s">
        <v>86</v>
      </c>
      <c r="AW223" s="14" t="s">
        <v>32</v>
      </c>
      <c r="AX223" s="14" t="s">
        <v>76</v>
      </c>
      <c r="AY223" s="252" t="s">
        <v>125</v>
      </c>
    </row>
    <row r="224" s="15" customFormat="1">
      <c r="A224" s="15"/>
      <c r="B224" s="253"/>
      <c r="C224" s="254"/>
      <c r="D224" s="233" t="s">
        <v>133</v>
      </c>
      <c r="E224" s="255" t="s">
        <v>1</v>
      </c>
      <c r="F224" s="256" t="s">
        <v>138</v>
      </c>
      <c r="G224" s="254"/>
      <c r="H224" s="257">
        <v>49.575000000000003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3" t="s">
        <v>133</v>
      </c>
      <c r="AU224" s="263" t="s">
        <v>86</v>
      </c>
      <c r="AV224" s="15" t="s">
        <v>132</v>
      </c>
      <c r="AW224" s="15" t="s">
        <v>32</v>
      </c>
      <c r="AX224" s="15" t="s">
        <v>84</v>
      </c>
      <c r="AY224" s="263" t="s">
        <v>125</v>
      </c>
    </row>
    <row r="225" s="2" customFormat="1" ht="66.75" customHeight="1">
      <c r="A225" s="38"/>
      <c r="B225" s="39"/>
      <c r="C225" s="218" t="s">
        <v>184</v>
      </c>
      <c r="D225" s="218" t="s">
        <v>127</v>
      </c>
      <c r="E225" s="219" t="s">
        <v>243</v>
      </c>
      <c r="F225" s="220" t="s">
        <v>244</v>
      </c>
      <c r="G225" s="221" t="s">
        <v>170</v>
      </c>
      <c r="H225" s="222">
        <v>330.5</v>
      </c>
      <c r="I225" s="223"/>
      <c r="J225" s="224">
        <f>ROUND(I225*H225,2)</f>
        <v>0</v>
      </c>
      <c r="K225" s="220" t="s">
        <v>131</v>
      </c>
      <c r="L225" s="44"/>
      <c r="M225" s="225" t="s">
        <v>1</v>
      </c>
      <c r="N225" s="226" t="s">
        <v>41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132</v>
      </c>
      <c r="AT225" s="229" t="s">
        <v>127</v>
      </c>
      <c r="AU225" s="229" t="s">
        <v>86</v>
      </c>
      <c r="AY225" s="17" t="s">
        <v>125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132</v>
      </c>
      <c r="BM225" s="229" t="s">
        <v>245</v>
      </c>
    </row>
    <row r="226" s="14" customFormat="1">
      <c r="A226" s="14"/>
      <c r="B226" s="242"/>
      <c r="C226" s="243"/>
      <c r="D226" s="233" t="s">
        <v>133</v>
      </c>
      <c r="E226" s="244" t="s">
        <v>1</v>
      </c>
      <c r="F226" s="245" t="s">
        <v>246</v>
      </c>
      <c r="G226" s="243"/>
      <c r="H226" s="246">
        <v>330.5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133</v>
      </c>
      <c r="AU226" s="252" t="s">
        <v>86</v>
      </c>
      <c r="AV226" s="14" t="s">
        <v>86</v>
      </c>
      <c r="AW226" s="14" t="s">
        <v>32</v>
      </c>
      <c r="AX226" s="14" t="s">
        <v>76</v>
      </c>
      <c r="AY226" s="252" t="s">
        <v>125</v>
      </c>
    </row>
    <row r="227" s="15" customFormat="1">
      <c r="A227" s="15"/>
      <c r="B227" s="253"/>
      <c r="C227" s="254"/>
      <c r="D227" s="233" t="s">
        <v>133</v>
      </c>
      <c r="E227" s="255" t="s">
        <v>1</v>
      </c>
      <c r="F227" s="256" t="s">
        <v>138</v>
      </c>
      <c r="G227" s="254"/>
      <c r="H227" s="257">
        <v>330.5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133</v>
      </c>
      <c r="AU227" s="263" t="s">
        <v>86</v>
      </c>
      <c r="AV227" s="15" t="s">
        <v>132</v>
      </c>
      <c r="AW227" s="15" t="s">
        <v>32</v>
      </c>
      <c r="AX227" s="15" t="s">
        <v>84</v>
      </c>
      <c r="AY227" s="263" t="s">
        <v>125</v>
      </c>
    </row>
    <row r="228" s="12" customFormat="1" ht="22.8" customHeight="1">
      <c r="A228" s="12"/>
      <c r="B228" s="202"/>
      <c r="C228" s="203"/>
      <c r="D228" s="204" t="s">
        <v>75</v>
      </c>
      <c r="E228" s="216" t="s">
        <v>132</v>
      </c>
      <c r="F228" s="216" t="s">
        <v>247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SUM(P229:P240)</f>
        <v>0</v>
      </c>
      <c r="Q228" s="210"/>
      <c r="R228" s="211">
        <f>SUM(R229:R240)</f>
        <v>0</v>
      </c>
      <c r="S228" s="210"/>
      <c r="T228" s="212">
        <f>SUM(T229:T240)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84</v>
      </c>
      <c r="AT228" s="214" t="s">
        <v>75</v>
      </c>
      <c r="AU228" s="214" t="s">
        <v>84</v>
      </c>
      <c r="AY228" s="213" t="s">
        <v>125</v>
      </c>
      <c r="BK228" s="215">
        <f>SUM(BK229:BK240)</f>
        <v>0</v>
      </c>
    </row>
    <row r="229" s="2" customFormat="1" ht="24.15" customHeight="1">
      <c r="A229" s="38"/>
      <c r="B229" s="39"/>
      <c r="C229" s="218" t="s">
        <v>248</v>
      </c>
      <c r="D229" s="218" t="s">
        <v>127</v>
      </c>
      <c r="E229" s="219" t="s">
        <v>249</v>
      </c>
      <c r="F229" s="220" t="s">
        <v>250</v>
      </c>
      <c r="G229" s="221" t="s">
        <v>179</v>
      </c>
      <c r="H229" s="222">
        <v>3</v>
      </c>
      <c r="I229" s="223"/>
      <c r="J229" s="224">
        <f>ROUND(I229*H229,2)</f>
        <v>0</v>
      </c>
      <c r="K229" s="220" t="s">
        <v>131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132</v>
      </c>
      <c r="AT229" s="229" t="s">
        <v>127</v>
      </c>
      <c r="AU229" s="229" t="s">
        <v>86</v>
      </c>
      <c r="AY229" s="17" t="s">
        <v>125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132</v>
      </c>
      <c r="BM229" s="229" t="s">
        <v>251</v>
      </c>
    </row>
    <row r="230" s="14" customFormat="1">
      <c r="A230" s="14"/>
      <c r="B230" s="242"/>
      <c r="C230" s="243"/>
      <c r="D230" s="233" t="s">
        <v>133</v>
      </c>
      <c r="E230" s="244" t="s">
        <v>1</v>
      </c>
      <c r="F230" s="245" t="s">
        <v>252</v>
      </c>
      <c r="G230" s="243"/>
      <c r="H230" s="246">
        <v>3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133</v>
      </c>
      <c r="AU230" s="252" t="s">
        <v>86</v>
      </c>
      <c r="AV230" s="14" t="s">
        <v>86</v>
      </c>
      <c r="AW230" s="14" t="s">
        <v>32</v>
      </c>
      <c r="AX230" s="14" t="s">
        <v>76</v>
      </c>
      <c r="AY230" s="252" t="s">
        <v>125</v>
      </c>
    </row>
    <row r="231" s="15" customFormat="1">
      <c r="A231" s="15"/>
      <c r="B231" s="253"/>
      <c r="C231" s="254"/>
      <c r="D231" s="233" t="s">
        <v>133</v>
      </c>
      <c r="E231" s="255" t="s">
        <v>1</v>
      </c>
      <c r="F231" s="256" t="s">
        <v>138</v>
      </c>
      <c r="G231" s="254"/>
      <c r="H231" s="257">
        <v>3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3" t="s">
        <v>133</v>
      </c>
      <c r="AU231" s="263" t="s">
        <v>86</v>
      </c>
      <c r="AV231" s="15" t="s">
        <v>132</v>
      </c>
      <c r="AW231" s="15" t="s">
        <v>32</v>
      </c>
      <c r="AX231" s="15" t="s">
        <v>84</v>
      </c>
      <c r="AY231" s="263" t="s">
        <v>125</v>
      </c>
    </row>
    <row r="232" s="2" customFormat="1" ht="33" customHeight="1">
      <c r="A232" s="38"/>
      <c r="B232" s="39"/>
      <c r="C232" s="218" t="s">
        <v>192</v>
      </c>
      <c r="D232" s="218" t="s">
        <v>127</v>
      </c>
      <c r="E232" s="219" t="s">
        <v>253</v>
      </c>
      <c r="F232" s="220" t="s">
        <v>254</v>
      </c>
      <c r="G232" s="221" t="s">
        <v>179</v>
      </c>
      <c r="H232" s="222">
        <v>33.049999999999997</v>
      </c>
      <c r="I232" s="223"/>
      <c r="J232" s="224">
        <f>ROUND(I232*H232,2)</f>
        <v>0</v>
      </c>
      <c r="K232" s="220" t="s">
        <v>131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132</v>
      </c>
      <c r="AT232" s="229" t="s">
        <v>127</v>
      </c>
      <c r="AU232" s="229" t="s">
        <v>86</v>
      </c>
      <c r="AY232" s="17" t="s">
        <v>125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84</v>
      </c>
      <c r="BK232" s="230">
        <f>ROUND(I232*H232,2)</f>
        <v>0</v>
      </c>
      <c r="BL232" s="17" t="s">
        <v>132</v>
      </c>
      <c r="BM232" s="229" t="s">
        <v>255</v>
      </c>
    </row>
    <row r="233" s="13" customFormat="1">
      <c r="A233" s="13"/>
      <c r="B233" s="231"/>
      <c r="C233" s="232"/>
      <c r="D233" s="233" t="s">
        <v>133</v>
      </c>
      <c r="E233" s="234" t="s">
        <v>1</v>
      </c>
      <c r="F233" s="235" t="s">
        <v>134</v>
      </c>
      <c r="G233" s="232"/>
      <c r="H233" s="234" t="s">
        <v>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133</v>
      </c>
      <c r="AU233" s="241" t="s">
        <v>86</v>
      </c>
      <c r="AV233" s="13" t="s">
        <v>84</v>
      </c>
      <c r="AW233" s="13" t="s">
        <v>32</v>
      </c>
      <c r="AX233" s="13" t="s">
        <v>76</v>
      </c>
      <c r="AY233" s="241" t="s">
        <v>125</v>
      </c>
    </row>
    <row r="234" s="13" customFormat="1">
      <c r="A234" s="13"/>
      <c r="B234" s="231"/>
      <c r="C234" s="232"/>
      <c r="D234" s="233" t="s">
        <v>133</v>
      </c>
      <c r="E234" s="234" t="s">
        <v>1</v>
      </c>
      <c r="F234" s="235" t="s">
        <v>185</v>
      </c>
      <c r="G234" s="232"/>
      <c r="H234" s="234" t="s">
        <v>1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133</v>
      </c>
      <c r="AU234" s="241" t="s">
        <v>86</v>
      </c>
      <c r="AV234" s="13" t="s">
        <v>84</v>
      </c>
      <c r="AW234" s="13" t="s">
        <v>32</v>
      </c>
      <c r="AX234" s="13" t="s">
        <v>76</v>
      </c>
      <c r="AY234" s="241" t="s">
        <v>125</v>
      </c>
    </row>
    <row r="235" s="14" customFormat="1">
      <c r="A235" s="14"/>
      <c r="B235" s="242"/>
      <c r="C235" s="243"/>
      <c r="D235" s="233" t="s">
        <v>133</v>
      </c>
      <c r="E235" s="244" t="s">
        <v>1</v>
      </c>
      <c r="F235" s="245" t="s">
        <v>256</v>
      </c>
      <c r="G235" s="243"/>
      <c r="H235" s="246">
        <v>33.049999999999997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133</v>
      </c>
      <c r="AU235" s="252" t="s">
        <v>86</v>
      </c>
      <c r="AV235" s="14" t="s">
        <v>86</v>
      </c>
      <c r="AW235" s="14" t="s">
        <v>32</v>
      </c>
      <c r="AX235" s="14" t="s">
        <v>76</v>
      </c>
      <c r="AY235" s="252" t="s">
        <v>125</v>
      </c>
    </row>
    <row r="236" s="15" customFormat="1">
      <c r="A236" s="15"/>
      <c r="B236" s="253"/>
      <c r="C236" s="254"/>
      <c r="D236" s="233" t="s">
        <v>133</v>
      </c>
      <c r="E236" s="255" t="s">
        <v>1</v>
      </c>
      <c r="F236" s="256" t="s">
        <v>138</v>
      </c>
      <c r="G236" s="254"/>
      <c r="H236" s="257">
        <v>33.049999999999997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3" t="s">
        <v>133</v>
      </c>
      <c r="AU236" s="263" t="s">
        <v>86</v>
      </c>
      <c r="AV236" s="15" t="s">
        <v>132</v>
      </c>
      <c r="AW236" s="15" t="s">
        <v>32</v>
      </c>
      <c r="AX236" s="15" t="s">
        <v>84</v>
      </c>
      <c r="AY236" s="263" t="s">
        <v>125</v>
      </c>
    </row>
    <row r="237" s="2" customFormat="1" ht="44.25" customHeight="1">
      <c r="A237" s="38"/>
      <c r="B237" s="39"/>
      <c r="C237" s="218" t="s">
        <v>257</v>
      </c>
      <c r="D237" s="218" t="s">
        <v>127</v>
      </c>
      <c r="E237" s="219" t="s">
        <v>258</v>
      </c>
      <c r="F237" s="220" t="s">
        <v>259</v>
      </c>
      <c r="G237" s="221" t="s">
        <v>179</v>
      </c>
      <c r="H237" s="222">
        <v>0.39800000000000002</v>
      </c>
      <c r="I237" s="223"/>
      <c r="J237" s="224">
        <f>ROUND(I237*H237,2)</f>
        <v>0</v>
      </c>
      <c r="K237" s="220" t="s">
        <v>131</v>
      </c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132</v>
      </c>
      <c r="AT237" s="229" t="s">
        <v>127</v>
      </c>
      <c r="AU237" s="229" t="s">
        <v>86</v>
      </c>
      <c r="AY237" s="17" t="s">
        <v>125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132</v>
      </c>
      <c r="BM237" s="229" t="s">
        <v>260</v>
      </c>
    </row>
    <row r="238" s="14" customFormat="1">
      <c r="A238" s="14"/>
      <c r="B238" s="242"/>
      <c r="C238" s="243"/>
      <c r="D238" s="233" t="s">
        <v>133</v>
      </c>
      <c r="E238" s="244" t="s">
        <v>1</v>
      </c>
      <c r="F238" s="245" t="s">
        <v>261</v>
      </c>
      <c r="G238" s="243"/>
      <c r="H238" s="246">
        <v>0.33000000000000002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133</v>
      </c>
      <c r="AU238" s="252" t="s">
        <v>86</v>
      </c>
      <c r="AV238" s="14" t="s">
        <v>86</v>
      </c>
      <c r="AW238" s="14" t="s">
        <v>32</v>
      </c>
      <c r="AX238" s="14" t="s">
        <v>76</v>
      </c>
      <c r="AY238" s="252" t="s">
        <v>125</v>
      </c>
    </row>
    <row r="239" s="14" customFormat="1">
      <c r="A239" s="14"/>
      <c r="B239" s="242"/>
      <c r="C239" s="243"/>
      <c r="D239" s="233" t="s">
        <v>133</v>
      </c>
      <c r="E239" s="244" t="s">
        <v>1</v>
      </c>
      <c r="F239" s="245" t="s">
        <v>262</v>
      </c>
      <c r="G239" s="243"/>
      <c r="H239" s="246">
        <v>0.068000000000000005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133</v>
      </c>
      <c r="AU239" s="252" t="s">
        <v>86</v>
      </c>
      <c r="AV239" s="14" t="s">
        <v>86</v>
      </c>
      <c r="AW239" s="14" t="s">
        <v>32</v>
      </c>
      <c r="AX239" s="14" t="s">
        <v>76</v>
      </c>
      <c r="AY239" s="252" t="s">
        <v>125</v>
      </c>
    </row>
    <row r="240" s="15" customFormat="1">
      <c r="A240" s="15"/>
      <c r="B240" s="253"/>
      <c r="C240" s="254"/>
      <c r="D240" s="233" t="s">
        <v>133</v>
      </c>
      <c r="E240" s="255" t="s">
        <v>1</v>
      </c>
      <c r="F240" s="256" t="s">
        <v>138</v>
      </c>
      <c r="G240" s="254"/>
      <c r="H240" s="257">
        <v>0.39800000000000002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3" t="s">
        <v>133</v>
      </c>
      <c r="AU240" s="263" t="s">
        <v>86</v>
      </c>
      <c r="AV240" s="15" t="s">
        <v>132</v>
      </c>
      <c r="AW240" s="15" t="s">
        <v>32</v>
      </c>
      <c r="AX240" s="15" t="s">
        <v>84</v>
      </c>
      <c r="AY240" s="263" t="s">
        <v>125</v>
      </c>
    </row>
    <row r="241" s="12" customFormat="1" ht="22.8" customHeight="1">
      <c r="A241" s="12"/>
      <c r="B241" s="202"/>
      <c r="C241" s="203"/>
      <c r="D241" s="204" t="s">
        <v>75</v>
      </c>
      <c r="E241" s="216" t="s">
        <v>149</v>
      </c>
      <c r="F241" s="216" t="s">
        <v>263</v>
      </c>
      <c r="G241" s="203"/>
      <c r="H241" s="203"/>
      <c r="I241" s="206"/>
      <c r="J241" s="217">
        <f>BK241</f>
        <v>0</v>
      </c>
      <c r="K241" s="203"/>
      <c r="L241" s="208"/>
      <c r="M241" s="209"/>
      <c r="N241" s="210"/>
      <c r="O241" s="210"/>
      <c r="P241" s="211">
        <f>SUM(P242:P280)</f>
        <v>0</v>
      </c>
      <c r="Q241" s="210"/>
      <c r="R241" s="211">
        <f>SUM(R242:R280)</f>
        <v>0</v>
      </c>
      <c r="S241" s="210"/>
      <c r="T241" s="212">
        <f>SUM(T242:T280)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84</v>
      </c>
      <c r="AT241" s="214" t="s">
        <v>75</v>
      </c>
      <c r="AU241" s="214" t="s">
        <v>84</v>
      </c>
      <c r="AY241" s="213" t="s">
        <v>125</v>
      </c>
      <c r="BK241" s="215">
        <f>SUM(BK242:BK280)</f>
        <v>0</v>
      </c>
    </row>
    <row r="242" s="2" customFormat="1" ht="33" customHeight="1">
      <c r="A242" s="38"/>
      <c r="B242" s="39"/>
      <c r="C242" s="218" t="s">
        <v>195</v>
      </c>
      <c r="D242" s="218" t="s">
        <v>127</v>
      </c>
      <c r="E242" s="219" t="s">
        <v>264</v>
      </c>
      <c r="F242" s="220" t="s">
        <v>265</v>
      </c>
      <c r="G242" s="221" t="s">
        <v>130</v>
      </c>
      <c r="H242" s="222">
        <v>330.5</v>
      </c>
      <c r="I242" s="223"/>
      <c r="J242" s="224">
        <f>ROUND(I242*H242,2)</f>
        <v>0</v>
      </c>
      <c r="K242" s="220" t="s">
        <v>131</v>
      </c>
      <c r="L242" s="44"/>
      <c r="M242" s="225" t="s">
        <v>1</v>
      </c>
      <c r="N242" s="226" t="s">
        <v>41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132</v>
      </c>
      <c r="AT242" s="229" t="s">
        <v>127</v>
      </c>
      <c r="AU242" s="229" t="s">
        <v>86</v>
      </c>
      <c r="AY242" s="17" t="s">
        <v>125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84</v>
      </c>
      <c r="BK242" s="230">
        <f>ROUND(I242*H242,2)</f>
        <v>0</v>
      </c>
      <c r="BL242" s="17" t="s">
        <v>132</v>
      </c>
      <c r="BM242" s="229" t="s">
        <v>266</v>
      </c>
    </row>
    <row r="243" s="13" customFormat="1">
      <c r="A243" s="13"/>
      <c r="B243" s="231"/>
      <c r="C243" s="232"/>
      <c r="D243" s="233" t="s">
        <v>133</v>
      </c>
      <c r="E243" s="234" t="s">
        <v>1</v>
      </c>
      <c r="F243" s="235" t="s">
        <v>134</v>
      </c>
      <c r="G243" s="232"/>
      <c r="H243" s="234" t="s">
        <v>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133</v>
      </c>
      <c r="AU243" s="241" t="s">
        <v>86</v>
      </c>
      <c r="AV243" s="13" t="s">
        <v>84</v>
      </c>
      <c r="AW243" s="13" t="s">
        <v>32</v>
      </c>
      <c r="AX243" s="13" t="s">
        <v>76</v>
      </c>
      <c r="AY243" s="241" t="s">
        <v>125</v>
      </c>
    </row>
    <row r="244" s="13" customFormat="1">
      <c r="A244" s="13"/>
      <c r="B244" s="231"/>
      <c r="C244" s="232"/>
      <c r="D244" s="233" t="s">
        <v>133</v>
      </c>
      <c r="E244" s="234" t="s">
        <v>1</v>
      </c>
      <c r="F244" s="235" t="s">
        <v>136</v>
      </c>
      <c r="G244" s="232"/>
      <c r="H244" s="234" t="s">
        <v>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133</v>
      </c>
      <c r="AU244" s="241" t="s">
        <v>86</v>
      </c>
      <c r="AV244" s="13" t="s">
        <v>84</v>
      </c>
      <c r="AW244" s="13" t="s">
        <v>32</v>
      </c>
      <c r="AX244" s="13" t="s">
        <v>76</v>
      </c>
      <c r="AY244" s="241" t="s">
        <v>125</v>
      </c>
    </row>
    <row r="245" s="14" customFormat="1">
      <c r="A245" s="14"/>
      <c r="B245" s="242"/>
      <c r="C245" s="243"/>
      <c r="D245" s="233" t="s">
        <v>133</v>
      </c>
      <c r="E245" s="244" t="s">
        <v>1</v>
      </c>
      <c r="F245" s="245" t="s">
        <v>137</v>
      </c>
      <c r="G245" s="243"/>
      <c r="H245" s="246">
        <v>330.5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133</v>
      </c>
      <c r="AU245" s="252" t="s">
        <v>86</v>
      </c>
      <c r="AV245" s="14" t="s">
        <v>86</v>
      </c>
      <c r="AW245" s="14" t="s">
        <v>32</v>
      </c>
      <c r="AX245" s="14" t="s">
        <v>76</v>
      </c>
      <c r="AY245" s="252" t="s">
        <v>125</v>
      </c>
    </row>
    <row r="246" s="15" customFormat="1">
      <c r="A246" s="15"/>
      <c r="B246" s="253"/>
      <c r="C246" s="254"/>
      <c r="D246" s="233" t="s">
        <v>133</v>
      </c>
      <c r="E246" s="255" t="s">
        <v>1</v>
      </c>
      <c r="F246" s="256" t="s">
        <v>138</v>
      </c>
      <c r="G246" s="254"/>
      <c r="H246" s="257">
        <v>330.5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3" t="s">
        <v>133</v>
      </c>
      <c r="AU246" s="263" t="s">
        <v>86</v>
      </c>
      <c r="AV246" s="15" t="s">
        <v>132</v>
      </c>
      <c r="AW246" s="15" t="s">
        <v>32</v>
      </c>
      <c r="AX246" s="15" t="s">
        <v>84</v>
      </c>
      <c r="AY246" s="263" t="s">
        <v>125</v>
      </c>
    </row>
    <row r="247" s="2" customFormat="1" ht="33" customHeight="1">
      <c r="A247" s="38"/>
      <c r="B247" s="39"/>
      <c r="C247" s="218" t="s">
        <v>267</v>
      </c>
      <c r="D247" s="218" t="s">
        <v>127</v>
      </c>
      <c r="E247" s="219" t="s">
        <v>268</v>
      </c>
      <c r="F247" s="220" t="s">
        <v>269</v>
      </c>
      <c r="G247" s="221" t="s">
        <v>130</v>
      </c>
      <c r="H247" s="222">
        <v>330.5</v>
      </c>
      <c r="I247" s="223"/>
      <c r="J247" s="224">
        <f>ROUND(I247*H247,2)</f>
        <v>0</v>
      </c>
      <c r="K247" s="220" t="s">
        <v>131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132</v>
      </c>
      <c r="AT247" s="229" t="s">
        <v>127</v>
      </c>
      <c r="AU247" s="229" t="s">
        <v>86</v>
      </c>
      <c r="AY247" s="17" t="s">
        <v>125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132</v>
      </c>
      <c r="BM247" s="229" t="s">
        <v>270</v>
      </c>
    </row>
    <row r="248" s="13" customFormat="1">
      <c r="A248" s="13"/>
      <c r="B248" s="231"/>
      <c r="C248" s="232"/>
      <c r="D248" s="233" t="s">
        <v>133</v>
      </c>
      <c r="E248" s="234" t="s">
        <v>1</v>
      </c>
      <c r="F248" s="235" t="s">
        <v>134</v>
      </c>
      <c r="G248" s="232"/>
      <c r="H248" s="234" t="s">
        <v>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133</v>
      </c>
      <c r="AU248" s="241" t="s">
        <v>86</v>
      </c>
      <c r="AV248" s="13" t="s">
        <v>84</v>
      </c>
      <c r="AW248" s="13" t="s">
        <v>32</v>
      </c>
      <c r="AX248" s="13" t="s">
        <v>76</v>
      </c>
      <c r="AY248" s="241" t="s">
        <v>125</v>
      </c>
    </row>
    <row r="249" s="13" customFormat="1">
      <c r="A249" s="13"/>
      <c r="B249" s="231"/>
      <c r="C249" s="232"/>
      <c r="D249" s="233" t="s">
        <v>133</v>
      </c>
      <c r="E249" s="234" t="s">
        <v>1</v>
      </c>
      <c r="F249" s="235" t="s">
        <v>135</v>
      </c>
      <c r="G249" s="232"/>
      <c r="H249" s="234" t="s">
        <v>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133</v>
      </c>
      <c r="AU249" s="241" t="s">
        <v>86</v>
      </c>
      <c r="AV249" s="13" t="s">
        <v>84</v>
      </c>
      <c r="AW249" s="13" t="s">
        <v>32</v>
      </c>
      <c r="AX249" s="13" t="s">
        <v>76</v>
      </c>
      <c r="AY249" s="241" t="s">
        <v>125</v>
      </c>
    </row>
    <row r="250" s="14" customFormat="1">
      <c r="A250" s="14"/>
      <c r="B250" s="242"/>
      <c r="C250" s="243"/>
      <c r="D250" s="233" t="s">
        <v>133</v>
      </c>
      <c r="E250" s="244" t="s">
        <v>1</v>
      </c>
      <c r="F250" s="245" t="s">
        <v>137</v>
      </c>
      <c r="G250" s="243"/>
      <c r="H250" s="246">
        <v>330.5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133</v>
      </c>
      <c r="AU250" s="252" t="s">
        <v>86</v>
      </c>
      <c r="AV250" s="14" t="s">
        <v>86</v>
      </c>
      <c r="AW250" s="14" t="s">
        <v>32</v>
      </c>
      <c r="AX250" s="14" t="s">
        <v>76</v>
      </c>
      <c r="AY250" s="252" t="s">
        <v>125</v>
      </c>
    </row>
    <row r="251" s="15" customFormat="1">
      <c r="A251" s="15"/>
      <c r="B251" s="253"/>
      <c r="C251" s="254"/>
      <c r="D251" s="233" t="s">
        <v>133</v>
      </c>
      <c r="E251" s="255" t="s">
        <v>1</v>
      </c>
      <c r="F251" s="256" t="s">
        <v>138</v>
      </c>
      <c r="G251" s="254"/>
      <c r="H251" s="257">
        <v>330.5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3" t="s">
        <v>133</v>
      </c>
      <c r="AU251" s="263" t="s">
        <v>86</v>
      </c>
      <c r="AV251" s="15" t="s">
        <v>132</v>
      </c>
      <c r="AW251" s="15" t="s">
        <v>32</v>
      </c>
      <c r="AX251" s="15" t="s">
        <v>84</v>
      </c>
      <c r="AY251" s="263" t="s">
        <v>125</v>
      </c>
    </row>
    <row r="252" s="2" customFormat="1" ht="49.05" customHeight="1">
      <c r="A252" s="38"/>
      <c r="B252" s="39"/>
      <c r="C252" s="218" t="s">
        <v>200</v>
      </c>
      <c r="D252" s="218" t="s">
        <v>127</v>
      </c>
      <c r="E252" s="219" t="s">
        <v>271</v>
      </c>
      <c r="F252" s="220" t="s">
        <v>272</v>
      </c>
      <c r="G252" s="221" t="s">
        <v>130</v>
      </c>
      <c r="H252" s="222">
        <v>330.5</v>
      </c>
      <c r="I252" s="223"/>
      <c r="J252" s="224">
        <f>ROUND(I252*H252,2)</f>
        <v>0</v>
      </c>
      <c r="K252" s="220" t="s">
        <v>131</v>
      </c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132</v>
      </c>
      <c r="AT252" s="229" t="s">
        <v>127</v>
      </c>
      <c r="AU252" s="229" t="s">
        <v>86</v>
      </c>
      <c r="AY252" s="17" t="s">
        <v>125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132</v>
      </c>
      <c r="BM252" s="229" t="s">
        <v>273</v>
      </c>
    </row>
    <row r="253" s="13" customFormat="1">
      <c r="A253" s="13"/>
      <c r="B253" s="231"/>
      <c r="C253" s="232"/>
      <c r="D253" s="233" t="s">
        <v>133</v>
      </c>
      <c r="E253" s="234" t="s">
        <v>1</v>
      </c>
      <c r="F253" s="235" t="s">
        <v>134</v>
      </c>
      <c r="G253" s="232"/>
      <c r="H253" s="234" t="s">
        <v>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133</v>
      </c>
      <c r="AU253" s="241" t="s">
        <v>86</v>
      </c>
      <c r="AV253" s="13" t="s">
        <v>84</v>
      </c>
      <c r="AW253" s="13" t="s">
        <v>32</v>
      </c>
      <c r="AX253" s="13" t="s">
        <v>76</v>
      </c>
      <c r="AY253" s="241" t="s">
        <v>125</v>
      </c>
    </row>
    <row r="254" s="13" customFormat="1">
      <c r="A254" s="13"/>
      <c r="B254" s="231"/>
      <c r="C254" s="232"/>
      <c r="D254" s="233" t="s">
        <v>133</v>
      </c>
      <c r="E254" s="234" t="s">
        <v>1</v>
      </c>
      <c r="F254" s="235" t="s">
        <v>136</v>
      </c>
      <c r="G254" s="232"/>
      <c r="H254" s="234" t="s">
        <v>1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133</v>
      </c>
      <c r="AU254" s="241" t="s">
        <v>86</v>
      </c>
      <c r="AV254" s="13" t="s">
        <v>84</v>
      </c>
      <c r="AW254" s="13" t="s">
        <v>32</v>
      </c>
      <c r="AX254" s="13" t="s">
        <v>76</v>
      </c>
      <c r="AY254" s="241" t="s">
        <v>125</v>
      </c>
    </row>
    <row r="255" s="14" customFormat="1">
      <c r="A255" s="14"/>
      <c r="B255" s="242"/>
      <c r="C255" s="243"/>
      <c r="D255" s="233" t="s">
        <v>133</v>
      </c>
      <c r="E255" s="244" t="s">
        <v>1</v>
      </c>
      <c r="F255" s="245" t="s">
        <v>137</v>
      </c>
      <c r="G255" s="243"/>
      <c r="H255" s="246">
        <v>330.5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133</v>
      </c>
      <c r="AU255" s="252" t="s">
        <v>86</v>
      </c>
      <c r="AV255" s="14" t="s">
        <v>86</v>
      </c>
      <c r="AW255" s="14" t="s">
        <v>32</v>
      </c>
      <c r="AX255" s="14" t="s">
        <v>76</v>
      </c>
      <c r="AY255" s="252" t="s">
        <v>125</v>
      </c>
    </row>
    <row r="256" s="15" customFormat="1">
      <c r="A256" s="15"/>
      <c r="B256" s="253"/>
      <c r="C256" s="254"/>
      <c r="D256" s="233" t="s">
        <v>133</v>
      </c>
      <c r="E256" s="255" t="s">
        <v>1</v>
      </c>
      <c r="F256" s="256" t="s">
        <v>138</v>
      </c>
      <c r="G256" s="254"/>
      <c r="H256" s="257">
        <v>330.5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3" t="s">
        <v>133</v>
      </c>
      <c r="AU256" s="263" t="s">
        <v>86</v>
      </c>
      <c r="AV256" s="15" t="s">
        <v>132</v>
      </c>
      <c r="AW256" s="15" t="s">
        <v>32</v>
      </c>
      <c r="AX256" s="15" t="s">
        <v>84</v>
      </c>
      <c r="AY256" s="263" t="s">
        <v>125</v>
      </c>
    </row>
    <row r="257" s="2" customFormat="1" ht="49.05" customHeight="1">
      <c r="A257" s="38"/>
      <c r="B257" s="39"/>
      <c r="C257" s="218" t="s">
        <v>274</v>
      </c>
      <c r="D257" s="218" t="s">
        <v>127</v>
      </c>
      <c r="E257" s="219" t="s">
        <v>275</v>
      </c>
      <c r="F257" s="220" t="s">
        <v>276</v>
      </c>
      <c r="G257" s="221" t="s">
        <v>130</v>
      </c>
      <c r="H257" s="222">
        <v>330.5</v>
      </c>
      <c r="I257" s="223"/>
      <c r="J257" s="224">
        <f>ROUND(I257*H257,2)</f>
        <v>0</v>
      </c>
      <c r="K257" s="220" t="s">
        <v>131</v>
      </c>
      <c r="L257" s="44"/>
      <c r="M257" s="225" t="s">
        <v>1</v>
      </c>
      <c r="N257" s="226" t="s">
        <v>41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132</v>
      </c>
      <c r="AT257" s="229" t="s">
        <v>127</v>
      </c>
      <c r="AU257" s="229" t="s">
        <v>86</v>
      </c>
      <c r="AY257" s="17" t="s">
        <v>125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132</v>
      </c>
      <c r="BM257" s="229" t="s">
        <v>277</v>
      </c>
    </row>
    <row r="258" s="13" customFormat="1">
      <c r="A258" s="13"/>
      <c r="B258" s="231"/>
      <c r="C258" s="232"/>
      <c r="D258" s="233" t="s">
        <v>133</v>
      </c>
      <c r="E258" s="234" t="s">
        <v>1</v>
      </c>
      <c r="F258" s="235" t="s">
        <v>134</v>
      </c>
      <c r="G258" s="232"/>
      <c r="H258" s="234" t="s">
        <v>1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133</v>
      </c>
      <c r="AU258" s="241" t="s">
        <v>86</v>
      </c>
      <c r="AV258" s="13" t="s">
        <v>84</v>
      </c>
      <c r="AW258" s="13" t="s">
        <v>32</v>
      </c>
      <c r="AX258" s="13" t="s">
        <v>76</v>
      </c>
      <c r="AY258" s="241" t="s">
        <v>125</v>
      </c>
    </row>
    <row r="259" s="14" customFormat="1">
      <c r="A259" s="14"/>
      <c r="B259" s="242"/>
      <c r="C259" s="243"/>
      <c r="D259" s="233" t="s">
        <v>133</v>
      </c>
      <c r="E259" s="244" t="s">
        <v>1</v>
      </c>
      <c r="F259" s="245" t="s">
        <v>137</v>
      </c>
      <c r="G259" s="243"/>
      <c r="H259" s="246">
        <v>330.5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133</v>
      </c>
      <c r="AU259" s="252" t="s">
        <v>86</v>
      </c>
      <c r="AV259" s="14" t="s">
        <v>86</v>
      </c>
      <c r="AW259" s="14" t="s">
        <v>32</v>
      </c>
      <c r="AX259" s="14" t="s">
        <v>76</v>
      </c>
      <c r="AY259" s="252" t="s">
        <v>125</v>
      </c>
    </row>
    <row r="260" s="15" customFormat="1">
      <c r="A260" s="15"/>
      <c r="B260" s="253"/>
      <c r="C260" s="254"/>
      <c r="D260" s="233" t="s">
        <v>133</v>
      </c>
      <c r="E260" s="255" t="s">
        <v>1</v>
      </c>
      <c r="F260" s="256" t="s">
        <v>138</v>
      </c>
      <c r="G260" s="254"/>
      <c r="H260" s="257">
        <v>330.5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3" t="s">
        <v>133</v>
      </c>
      <c r="AU260" s="263" t="s">
        <v>86</v>
      </c>
      <c r="AV260" s="15" t="s">
        <v>132</v>
      </c>
      <c r="AW260" s="15" t="s">
        <v>32</v>
      </c>
      <c r="AX260" s="15" t="s">
        <v>84</v>
      </c>
      <c r="AY260" s="263" t="s">
        <v>125</v>
      </c>
    </row>
    <row r="261" s="2" customFormat="1" ht="24.15" customHeight="1">
      <c r="A261" s="38"/>
      <c r="B261" s="39"/>
      <c r="C261" s="218" t="s">
        <v>203</v>
      </c>
      <c r="D261" s="218" t="s">
        <v>127</v>
      </c>
      <c r="E261" s="219" t="s">
        <v>278</v>
      </c>
      <c r="F261" s="220" t="s">
        <v>279</v>
      </c>
      <c r="G261" s="221" t="s">
        <v>130</v>
      </c>
      <c r="H261" s="222">
        <v>330.5</v>
      </c>
      <c r="I261" s="223"/>
      <c r="J261" s="224">
        <f>ROUND(I261*H261,2)</f>
        <v>0</v>
      </c>
      <c r="K261" s="220" t="s">
        <v>131</v>
      </c>
      <c r="L261" s="44"/>
      <c r="M261" s="225" t="s">
        <v>1</v>
      </c>
      <c r="N261" s="226" t="s">
        <v>41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132</v>
      </c>
      <c r="AT261" s="229" t="s">
        <v>127</v>
      </c>
      <c r="AU261" s="229" t="s">
        <v>86</v>
      </c>
      <c r="AY261" s="17" t="s">
        <v>125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132</v>
      </c>
      <c r="BM261" s="229" t="s">
        <v>280</v>
      </c>
    </row>
    <row r="262" s="13" customFormat="1">
      <c r="A262" s="13"/>
      <c r="B262" s="231"/>
      <c r="C262" s="232"/>
      <c r="D262" s="233" t="s">
        <v>133</v>
      </c>
      <c r="E262" s="234" t="s">
        <v>1</v>
      </c>
      <c r="F262" s="235" t="s">
        <v>134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133</v>
      </c>
      <c r="AU262" s="241" t="s">
        <v>86</v>
      </c>
      <c r="AV262" s="13" t="s">
        <v>84</v>
      </c>
      <c r="AW262" s="13" t="s">
        <v>32</v>
      </c>
      <c r="AX262" s="13" t="s">
        <v>76</v>
      </c>
      <c r="AY262" s="241" t="s">
        <v>125</v>
      </c>
    </row>
    <row r="263" s="13" customFormat="1">
      <c r="A263" s="13"/>
      <c r="B263" s="231"/>
      <c r="C263" s="232"/>
      <c r="D263" s="233" t="s">
        <v>133</v>
      </c>
      <c r="E263" s="234" t="s">
        <v>1</v>
      </c>
      <c r="F263" s="235" t="s">
        <v>135</v>
      </c>
      <c r="G263" s="232"/>
      <c r="H263" s="234" t="s">
        <v>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133</v>
      </c>
      <c r="AU263" s="241" t="s">
        <v>86</v>
      </c>
      <c r="AV263" s="13" t="s">
        <v>84</v>
      </c>
      <c r="AW263" s="13" t="s">
        <v>32</v>
      </c>
      <c r="AX263" s="13" t="s">
        <v>76</v>
      </c>
      <c r="AY263" s="241" t="s">
        <v>125</v>
      </c>
    </row>
    <row r="264" s="14" customFormat="1">
      <c r="A264" s="14"/>
      <c r="B264" s="242"/>
      <c r="C264" s="243"/>
      <c r="D264" s="233" t="s">
        <v>133</v>
      </c>
      <c r="E264" s="244" t="s">
        <v>1</v>
      </c>
      <c r="F264" s="245" t="s">
        <v>137</v>
      </c>
      <c r="G264" s="243"/>
      <c r="H264" s="246">
        <v>330.5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133</v>
      </c>
      <c r="AU264" s="252" t="s">
        <v>86</v>
      </c>
      <c r="AV264" s="14" t="s">
        <v>86</v>
      </c>
      <c r="AW264" s="14" t="s">
        <v>32</v>
      </c>
      <c r="AX264" s="14" t="s">
        <v>76</v>
      </c>
      <c r="AY264" s="252" t="s">
        <v>125</v>
      </c>
    </row>
    <row r="265" s="15" customFormat="1">
      <c r="A265" s="15"/>
      <c r="B265" s="253"/>
      <c r="C265" s="254"/>
      <c r="D265" s="233" t="s">
        <v>133</v>
      </c>
      <c r="E265" s="255" t="s">
        <v>1</v>
      </c>
      <c r="F265" s="256" t="s">
        <v>138</v>
      </c>
      <c r="G265" s="254"/>
      <c r="H265" s="257">
        <v>330.5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3" t="s">
        <v>133</v>
      </c>
      <c r="AU265" s="263" t="s">
        <v>86</v>
      </c>
      <c r="AV265" s="15" t="s">
        <v>132</v>
      </c>
      <c r="AW265" s="15" t="s">
        <v>32</v>
      </c>
      <c r="AX265" s="15" t="s">
        <v>84</v>
      </c>
      <c r="AY265" s="263" t="s">
        <v>125</v>
      </c>
    </row>
    <row r="266" s="2" customFormat="1" ht="24.15" customHeight="1">
      <c r="A266" s="38"/>
      <c r="B266" s="39"/>
      <c r="C266" s="218" t="s">
        <v>281</v>
      </c>
      <c r="D266" s="218" t="s">
        <v>127</v>
      </c>
      <c r="E266" s="219" t="s">
        <v>282</v>
      </c>
      <c r="F266" s="220" t="s">
        <v>283</v>
      </c>
      <c r="G266" s="221" t="s">
        <v>130</v>
      </c>
      <c r="H266" s="222">
        <v>991.5</v>
      </c>
      <c r="I266" s="223"/>
      <c r="J266" s="224">
        <f>ROUND(I266*H266,2)</f>
        <v>0</v>
      </c>
      <c r="K266" s="220" t="s">
        <v>1</v>
      </c>
      <c r="L266" s="44"/>
      <c r="M266" s="225" t="s">
        <v>1</v>
      </c>
      <c r="N266" s="226" t="s">
        <v>41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132</v>
      </c>
      <c r="AT266" s="229" t="s">
        <v>127</v>
      </c>
      <c r="AU266" s="229" t="s">
        <v>86</v>
      </c>
      <c r="AY266" s="17" t="s">
        <v>125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84</v>
      </c>
      <c r="BK266" s="230">
        <f>ROUND(I266*H266,2)</f>
        <v>0</v>
      </c>
      <c r="BL266" s="17" t="s">
        <v>132</v>
      </c>
      <c r="BM266" s="229" t="s">
        <v>284</v>
      </c>
    </row>
    <row r="267" s="13" customFormat="1">
      <c r="A267" s="13"/>
      <c r="B267" s="231"/>
      <c r="C267" s="232"/>
      <c r="D267" s="233" t="s">
        <v>133</v>
      </c>
      <c r="E267" s="234" t="s">
        <v>1</v>
      </c>
      <c r="F267" s="235" t="s">
        <v>134</v>
      </c>
      <c r="G267" s="232"/>
      <c r="H267" s="234" t="s">
        <v>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133</v>
      </c>
      <c r="AU267" s="241" t="s">
        <v>86</v>
      </c>
      <c r="AV267" s="13" t="s">
        <v>84</v>
      </c>
      <c r="AW267" s="13" t="s">
        <v>32</v>
      </c>
      <c r="AX267" s="13" t="s">
        <v>76</v>
      </c>
      <c r="AY267" s="241" t="s">
        <v>125</v>
      </c>
    </row>
    <row r="268" s="13" customFormat="1">
      <c r="A268" s="13"/>
      <c r="B268" s="231"/>
      <c r="C268" s="232"/>
      <c r="D268" s="233" t="s">
        <v>133</v>
      </c>
      <c r="E268" s="234" t="s">
        <v>1</v>
      </c>
      <c r="F268" s="235" t="s">
        <v>285</v>
      </c>
      <c r="G268" s="232"/>
      <c r="H268" s="234" t="s">
        <v>1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133</v>
      </c>
      <c r="AU268" s="241" t="s">
        <v>86</v>
      </c>
      <c r="AV268" s="13" t="s">
        <v>84</v>
      </c>
      <c r="AW268" s="13" t="s">
        <v>32</v>
      </c>
      <c r="AX268" s="13" t="s">
        <v>76</v>
      </c>
      <c r="AY268" s="241" t="s">
        <v>125</v>
      </c>
    </row>
    <row r="269" s="13" customFormat="1">
      <c r="A269" s="13"/>
      <c r="B269" s="231"/>
      <c r="C269" s="232"/>
      <c r="D269" s="233" t="s">
        <v>133</v>
      </c>
      <c r="E269" s="234" t="s">
        <v>1</v>
      </c>
      <c r="F269" s="235" t="s">
        <v>135</v>
      </c>
      <c r="G269" s="232"/>
      <c r="H269" s="234" t="s">
        <v>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133</v>
      </c>
      <c r="AU269" s="241" t="s">
        <v>86</v>
      </c>
      <c r="AV269" s="13" t="s">
        <v>84</v>
      </c>
      <c r="AW269" s="13" t="s">
        <v>32</v>
      </c>
      <c r="AX269" s="13" t="s">
        <v>76</v>
      </c>
      <c r="AY269" s="241" t="s">
        <v>125</v>
      </c>
    </row>
    <row r="270" s="14" customFormat="1">
      <c r="A270" s="14"/>
      <c r="B270" s="242"/>
      <c r="C270" s="243"/>
      <c r="D270" s="233" t="s">
        <v>133</v>
      </c>
      <c r="E270" s="244" t="s">
        <v>1</v>
      </c>
      <c r="F270" s="245" t="s">
        <v>155</v>
      </c>
      <c r="G270" s="243"/>
      <c r="H270" s="246">
        <v>991.5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133</v>
      </c>
      <c r="AU270" s="252" t="s">
        <v>86</v>
      </c>
      <c r="AV270" s="14" t="s">
        <v>86</v>
      </c>
      <c r="AW270" s="14" t="s">
        <v>32</v>
      </c>
      <c r="AX270" s="14" t="s">
        <v>76</v>
      </c>
      <c r="AY270" s="252" t="s">
        <v>125</v>
      </c>
    </row>
    <row r="271" s="15" customFormat="1">
      <c r="A271" s="15"/>
      <c r="B271" s="253"/>
      <c r="C271" s="254"/>
      <c r="D271" s="233" t="s">
        <v>133</v>
      </c>
      <c r="E271" s="255" t="s">
        <v>1</v>
      </c>
      <c r="F271" s="256" t="s">
        <v>138</v>
      </c>
      <c r="G271" s="254"/>
      <c r="H271" s="257">
        <v>991.5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3" t="s">
        <v>133</v>
      </c>
      <c r="AU271" s="263" t="s">
        <v>86</v>
      </c>
      <c r="AV271" s="15" t="s">
        <v>132</v>
      </c>
      <c r="AW271" s="15" t="s">
        <v>32</v>
      </c>
      <c r="AX271" s="15" t="s">
        <v>84</v>
      </c>
      <c r="AY271" s="263" t="s">
        <v>125</v>
      </c>
    </row>
    <row r="272" s="2" customFormat="1" ht="49.05" customHeight="1">
      <c r="A272" s="38"/>
      <c r="B272" s="39"/>
      <c r="C272" s="218" t="s">
        <v>209</v>
      </c>
      <c r="D272" s="218" t="s">
        <v>127</v>
      </c>
      <c r="E272" s="219" t="s">
        <v>286</v>
      </c>
      <c r="F272" s="220" t="s">
        <v>287</v>
      </c>
      <c r="G272" s="221" t="s">
        <v>130</v>
      </c>
      <c r="H272" s="222">
        <v>991.5</v>
      </c>
      <c r="I272" s="223"/>
      <c r="J272" s="224">
        <f>ROUND(I272*H272,2)</f>
        <v>0</v>
      </c>
      <c r="K272" s="220" t="s">
        <v>131</v>
      </c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132</v>
      </c>
      <c r="AT272" s="229" t="s">
        <v>127</v>
      </c>
      <c r="AU272" s="229" t="s">
        <v>86</v>
      </c>
      <c r="AY272" s="17" t="s">
        <v>125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132</v>
      </c>
      <c r="BM272" s="229" t="s">
        <v>288</v>
      </c>
    </row>
    <row r="273" s="13" customFormat="1">
      <c r="A273" s="13"/>
      <c r="B273" s="231"/>
      <c r="C273" s="232"/>
      <c r="D273" s="233" t="s">
        <v>133</v>
      </c>
      <c r="E273" s="234" t="s">
        <v>1</v>
      </c>
      <c r="F273" s="235" t="s">
        <v>134</v>
      </c>
      <c r="G273" s="232"/>
      <c r="H273" s="234" t="s">
        <v>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133</v>
      </c>
      <c r="AU273" s="241" t="s">
        <v>86</v>
      </c>
      <c r="AV273" s="13" t="s">
        <v>84</v>
      </c>
      <c r="AW273" s="13" t="s">
        <v>32</v>
      </c>
      <c r="AX273" s="13" t="s">
        <v>76</v>
      </c>
      <c r="AY273" s="241" t="s">
        <v>125</v>
      </c>
    </row>
    <row r="274" s="13" customFormat="1">
      <c r="A274" s="13"/>
      <c r="B274" s="231"/>
      <c r="C274" s="232"/>
      <c r="D274" s="233" t="s">
        <v>133</v>
      </c>
      <c r="E274" s="234" t="s">
        <v>1</v>
      </c>
      <c r="F274" s="235" t="s">
        <v>135</v>
      </c>
      <c r="G274" s="232"/>
      <c r="H274" s="234" t="s">
        <v>1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133</v>
      </c>
      <c r="AU274" s="241" t="s">
        <v>86</v>
      </c>
      <c r="AV274" s="13" t="s">
        <v>84</v>
      </c>
      <c r="AW274" s="13" t="s">
        <v>32</v>
      </c>
      <c r="AX274" s="13" t="s">
        <v>76</v>
      </c>
      <c r="AY274" s="241" t="s">
        <v>125</v>
      </c>
    </row>
    <row r="275" s="14" customFormat="1">
      <c r="A275" s="14"/>
      <c r="B275" s="242"/>
      <c r="C275" s="243"/>
      <c r="D275" s="233" t="s">
        <v>133</v>
      </c>
      <c r="E275" s="244" t="s">
        <v>1</v>
      </c>
      <c r="F275" s="245" t="s">
        <v>155</v>
      </c>
      <c r="G275" s="243"/>
      <c r="H275" s="246">
        <v>991.5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133</v>
      </c>
      <c r="AU275" s="252" t="s">
        <v>86</v>
      </c>
      <c r="AV275" s="14" t="s">
        <v>86</v>
      </c>
      <c r="AW275" s="14" t="s">
        <v>32</v>
      </c>
      <c r="AX275" s="14" t="s">
        <v>76</v>
      </c>
      <c r="AY275" s="252" t="s">
        <v>125</v>
      </c>
    </row>
    <row r="276" s="15" customFormat="1">
      <c r="A276" s="15"/>
      <c r="B276" s="253"/>
      <c r="C276" s="254"/>
      <c r="D276" s="233" t="s">
        <v>133</v>
      </c>
      <c r="E276" s="255" t="s">
        <v>1</v>
      </c>
      <c r="F276" s="256" t="s">
        <v>138</v>
      </c>
      <c r="G276" s="254"/>
      <c r="H276" s="257">
        <v>991.5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3" t="s">
        <v>133</v>
      </c>
      <c r="AU276" s="263" t="s">
        <v>86</v>
      </c>
      <c r="AV276" s="15" t="s">
        <v>132</v>
      </c>
      <c r="AW276" s="15" t="s">
        <v>32</v>
      </c>
      <c r="AX276" s="15" t="s">
        <v>84</v>
      </c>
      <c r="AY276" s="263" t="s">
        <v>125</v>
      </c>
    </row>
    <row r="277" s="2" customFormat="1" ht="44.25" customHeight="1">
      <c r="A277" s="38"/>
      <c r="B277" s="39"/>
      <c r="C277" s="218" t="s">
        <v>289</v>
      </c>
      <c r="D277" s="218" t="s">
        <v>127</v>
      </c>
      <c r="E277" s="219" t="s">
        <v>290</v>
      </c>
      <c r="F277" s="220" t="s">
        <v>291</v>
      </c>
      <c r="G277" s="221" t="s">
        <v>130</v>
      </c>
      <c r="H277" s="222">
        <v>330.5</v>
      </c>
      <c r="I277" s="223"/>
      <c r="J277" s="224">
        <f>ROUND(I277*H277,2)</f>
        <v>0</v>
      </c>
      <c r="K277" s="220" t="s">
        <v>131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132</v>
      </c>
      <c r="AT277" s="229" t="s">
        <v>127</v>
      </c>
      <c r="AU277" s="229" t="s">
        <v>86</v>
      </c>
      <c r="AY277" s="17" t="s">
        <v>125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132</v>
      </c>
      <c r="BM277" s="229" t="s">
        <v>292</v>
      </c>
    </row>
    <row r="278" s="13" customFormat="1">
      <c r="A278" s="13"/>
      <c r="B278" s="231"/>
      <c r="C278" s="232"/>
      <c r="D278" s="233" t="s">
        <v>133</v>
      </c>
      <c r="E278" s="234" t="s">
        <v>1</v>
      </c>
      <c r="F278" s="235" t="s">
        <v>134</v>
      </c>
      <c r="G278" s="232"/>
      <c r="H278" s="234" t="s">
        <v>1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133</v>
      </c>
      <c r="AU278" s="241" t="s">
        <v>86</v>
      </c>
      <c r="AV278" s="13" t="s">
        <v>84</v>
      </c>
      <c r="AW278" s="13" t="s">
        <v>32</v>
      </c>
      <c r="AX278" s="13" t="s">
        <v>76</v>
      </c>
      <c r="AY278" s="241" t="s">
        <v>125</v>
      </c>
    </row>
    <row r="279" s="14" customFormat="1">
      <c r="A279" s="14"/>
      <c r="B279" s="242"/>
      <c r="C279" s="243"/>
      <c r="D279" s="233" t="s">
        <v>133</v>
      </c>
      <c r="E279" s="244" t="s">
        <v>1</v>
      </c>
      <c r="F279" s="245" t="s">
        <v>137</v>
      </c>
      <c r="G279" s="243"/>
      <c r="H279" s="246">
        <v>330.5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133</v>
      </c>
      <c r="AU279" s="252" t="s">
        <v>86</v>
      </c>
      <c r="AV279" s="14" t="s">
        <v>86</v>
      </c>
      <c r="AW279" s="14" t="s">
        <v>32</v>
      </c>
      <c r="AX279" s="14" t="s">
        <v>76</v>
      </c>
      <c r="AY279" s="252" t="s">
        <v>125</v>
      </c>
    </row>
    <row r="280" s="15" customFormat="1">
      <c r="A280" s="15"/>
      <c r="B280" s="253"/>
      <c r="C280" s="254"/>
      <c r="D280" s="233" t="s">
        <v>133</v>
      </c>
      <c r="E280" s="255" t="s">
        <v>1</v>
      </c>
      <c r="F280" s="256" t="s">
        <v>138</v>
      </c>
      <c r="G280" s="254"/>
      <c r="H280" s="257">
        <v>330.5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3" t="s">
        <v>133</v>
      </c>
      <c r="AU280" s="263" t="s">
        <v>86</v>
      </c>
      <c r="AV280" s="15" t="s">
        <v>132</v>
      </c>
      <c r="AW280" s="15" t="s">
        <v>32</v>
      </c>
      <c r="AX280" s="15" t="s">
        <v>84</v>
      </c>
      <c r="AY280" s="263" t="s">
        <v>125</v>
      </c>
    </row>
    <row r="281" s="12" customFormat="1" ht="22.8" customHeight="1">
      <c r="A281" s="12"/>
      <c r="B281" s="202"/>
      <c r="C281" s="203"/>
      <c r="D281" s="204" t="s">
        <v>75</v>
      </c>
      <c r="E281" s="216" t="s">
        <v>147</v>
      </c>
      <c r="F281" s="216" t="s">
        <v>293</v>
      </c>
      <c r="G281" s="203"/>
      <c r="H281" s="203"/>
      <c r="I281" s="206"/>
      <c r="J281" s="217">
        <f>BK281</f>
        <v>0</v>
      </c>
      <c r="K281" s="203"/>
      <c r="L281" s="208"/>
      <c r="M281" s="209"/>
      <c r="N281" s="210"/>
      <c r="O281" s="210"/>
      <c r="P281" s="211">
        <f>SUM(P282:P346)</f>
        <v>0</v>
      </c>
      <c r="Q281" s="210"/>
      <c r="R281" s="211">
        <f>SUM(R282:R346)</f>
        <v>0</v>
      </c>
      <c r="S281" s="210"/>
      <c r="T281" s="212">
        <f>SUM(T282:T346)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3" t="s">
        <v>84</v>
      </c>
      <c r="AT281" s="214" t="s">
        <v>75</v>
      </c>
      <c r="AU281" s="214" t="s">
        <v>84</v>
      </c>
      <c r="AY281" s="213" t="s">
        <v>125</v>
      </c>
      <c r="BK281" s="215">
        <f>SUM(BK282:BK346)</f>
        <v>0</v>
      </c>
    </row>
    <row r="282" s="2" customFormat="1" ht="44.25" customHeight="1">
      <c r="A282" s="38"/>
      <c r="B282" s="39"/>
      <c r="C282" s="218" t="s">
        <v>214</v>
      </c>
      <c r="D282" s="218" t="s">
        <v>127</v>
      </c>
      <c r="E282" s="219" t="s">
        <v>294</v>
      </c>
      <c r="F282" s="220" t="s">
        <v>295</v>
      </c>
      <c r="G282" s="221" t="s">
        <v>296</v>
      </c>
      <c r="H282" s="222">
        <v>3</v>
      </c>
      <c r="I282" s="223"/>
      <c r="J282" s="224">
        <f>ROUND(I282*H282,2)</f>
        <v>0</v>
      </c>
      <c r="K282" s="220" t="s">
        <v>131</v>
      </c>
      <c r="L282" s="44"/>
      <c r="M282" s="225" t="s">
        <v>1</v>
      </c>
      <c r="N282" s="226" t="s">
        <v>41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132</v>
      </c>
      <c r="AT282" s="229" t="s">
        <v>127</v>
      </c>
      <c r="AU282" s="229" t="s">
        <v>86</v>
      </c>
      <c r="AY282" s="17" t="s">
        <v>125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132</v>
      </c>
      <c r="BM282" s="229" t="s">
        <v>297</v>
      </c>
    </row>
    <row r="283" s="2" customFormat="1" ht="24.15" customHeight="1">
      <c r="A283" s="38"/>
      <c r="B283" s="39"/>
      <c r="C283" s="265" t="s">
        <v>298</v>
      </c>
      <c r="D283" s="265" t="s">
        <v>221</v>
      </c>
      <c r="E283" s="266" t="s">
        <v>299</v>
      </c>
      <c r="F283" s="267" t="s">
        <v>300</v>
      </c>
      <c r="G283" s="268" t="s">
        <v>296</v>
      </c>
      <c r="H283" s="269">
        <v>3</v>
      </c>
      <c r="I283" s="270"/>
      <c r="J283" s="271">
        <f>ROUND(I283*H283,2)</f>
        <v>0</v>
      </c>
      <c r="K283" s="267" t="s">
        <v>131</v>
      </c>
      <c r="L283" s="272"/>
      <c r="M283" s="273" t="s">
        <v>1</v>
      </c>
      <c r="N283" s="274" t="s">
        <v>41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147</v>
      </c>
      <c r="AT283" s="229" t="s">
        <v>221</v>
      </c>
      <c r="AU283" s="229" t="s">
        <v>86</v>
      </c>
      <c r="AY283" s="17" t="s">
        <v>125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132</v>
      </c>
      <c r="BM283" s="229" t="s">
        <v>301</v>
      </c>
    </row>
    <row r="284" s="2" customFormat="1" ht="44.25" customHeight="1">
      <c r="A284" s="38"/>
      <c r="B284" s="39"/>
      <c r="C284" s="218" t="s">
        <v>219</v>
      </c>
      <c r="D284" s="218" t="s">
        <v>127</v>
      </c>
      <c r="E284" s="219" t="s">
        <v>302</v>
      </c>
      <c r="F284" s="220" t="s">
        <v>303</v>
      </c>
      <c r="G284" s="221" t="s">
        <v>296</v>
      </c>
      <c r="H284" s="222">
        <v>3</v>
      </c>
      <c r="I284" s="223"/>
      <c r="J284" s="224">
        <f>ROUND(I284*H284,2)</f>
        <v>0</v>
      </c>
      <c r="K284" s="220" t="s">
        <v>131</v>
      </c>
      <c r="L284" s="44"/>
      <c r="M284" s="225" t="s">
        <v>1</v>
      </c>
      <c r="N284" s="226" t="s">
        <v>41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132</v>
      </c>
      <c r="AT284" s="229" t="s">
        <v>127</v>
      </c>
      <c r="AU284" s="229" t="s">
        <v>86</v>
      </c>
      <c r="AY284" s="17" t="s">
        <v>125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132</v>
      </c>
      <c r="BM284" s="229" t="s">
        <v>304</v>
      </c>
    </row>
    <row r="285" s="2" customFormat="1" ht="24.15" customHeight="1">
      <c r="A285" s="38"/>
      <c r="B285" s="39"/>
      <c r="C285" s="265" t="s">
        <v>305</v>
      </c>
      <c r="D285" s="265" t="s">
        <v>221</v>
      </c>
      <c r="E285" s="266" t="s">
        <v>306</v>
      </c>
      <c r="F285" s="267" t="s">
        <v>307</v>
      </c>
      <c r="G285" s="268" t="s">
        <v>296</v>
      </c>
      <c r="H285" s="269">
        <v>3</v>
      </c>
      <c r="I285" s="270"/>
      <c r="J285" s="271">
        <f>ROUND(I285*H285,2)</f>
        <v>0</v>
      </c>
      <c r="K285" s="267" t="s">
        <v>131</v>
      </c>
      <c r="L285" s="272"/>
      <c r="M285" s="273" t="s">
        <v>1</v>
      </c>
      <c r="N285" s="274" t="s">
        <v>41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147</v>
      </c>
      <c r="AT285" s="229" t="s">
        <v>221</v>
      </c>
      <c r="AU285" s="229" t="s">
        <v>86</v>
      </c>
      <c r="AY285" s="17" t="s">
        <v>125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84</v>
      </c>
      <c r="BK285" s="230">
        <f>ROUND(I285*H285,2)</f>
        <v>0</v>
      </c>
      <c r="BL285" s="17" t="s">
        <v>132</v>
      </c>
      <c r="BM285" s="229" t="s">
        <v>308</v>
      </c>
    </row>
    <row r="286" s="2" customFormat="1" ht="37.8" customHeight="1">
      <c r="A286" s="38"/>
      <c r="B286" s="39"/>
      <c r="C286" s="218" t="s">
        <v>224</v>
      </c>
      <c r="D286" s="218" t="s">
        <v>127</v>
      </c>
      <c r="E286" s="219" t="s">
        <v>309</v>
      </c>
      <c r="F286" s="220" t="s">
        <v>310</v>
      </c>
      <c r="G286" s="221" t="s">
        <v>170</v>
      </c>
      <c r="H286" s="222">
        <v>320.5</v>
      </c>
      <c r="I286" s="223"/>
      <c r="J286" s="224">
        <f>ROUND(I286*H286,2)</f>
        <v>0</v>
      </c>
      <c r="K286" s="220" t="s">
        <v>131</v>
      </c>
      <c r="L286" s="44"/>
      <c r="M286" s="225" t="s">
        <v>1</v>
      </c>
      <c r="N286" s="226" t="s">
        <v>41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132</v>
      </c>
      <c r="AT286" s="229" t="s">
        <v>127</v>
      </c>
      <c r="AU286" s="229" t="s">
        <v>86</v>
      </c>
      <c r="AY286" s="17" t="s">
        <v>125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132</v>
      </c>
      <c r="BM286" s="229" t="s">
        <v>311</v>
      </c>
    </row>
    <row r="287" s="2" customFormat="1" ht="24.15" customHeight="1">
      <c r="A287" s="38"/>
      <c r="B287" s="39"/>
      <c r="C287" s="265" t="s">
        <v>312</v>
      </c>
      <c r="D287" s="265" t="s">
        <v>221</v>
      </c>
      <c r="E287" s="266" t="s">
        <v>313</v>
      </c>
      <c r="F287" s="267" t="s">
        <v>314</v>
      </c>
      <c r="G287" s="268" t="s">
        <v>170</v>
      </c>
      <c r="H287" s="269">
        <v>325.30799999999999</v>
      </c>
      <c r="I287" s="270"/>
      <c r="J287" s="271">
        <f>ROUND(I287*H287,2)</f>
        <v>0</v>
      </c>
      <c r="K287" s="267" t="s">
        <v>1</v>
      </c>
      <c r="L287" s="272"/>
      <c r="M287" s="273" t="s">
        <v>1</v>
      </c>
      <c r="N287" s="274" t="s">
        <v>41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147</v>
      </c>
      <c r="AT287" s="229" t="s">
        <v>221</v>
      </c>
      <c r="AU287" s="229" t="s">
        <v>86</v>
      </c>
      <c r="AY287" s="17" t="s">
        <v>125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84</v>
      </c>
      <c r="BK287" s="230">
        <f>ROUND(I287*H287,2)</f>
        <v>0</v>
      </c>
      <c r="BL287" s="17" t="s">
        <v>132</v>
      </c>
      <c r="BM287" s="229" t="s">
        <v>315</v>
      </c>
    </row>
    <row r="288" s="2" customFormat="1">
      <c r="A288" s="38"/>
      <c r="B288" s="39"/>
      <c r="C288" s="40"/>
      <c r="D288" s="233" t="s">
        <v>225</v>
      </c>
      <c r="E288" s="40"/>
      <c r="F288" s="275" t="s">
        <v>316</v>
      </c>
      <c r="G288" s="40"/>
      <c r="H288" s="40"/>
      <c r="I288" s="276"/>
      <c r="J288" s="40"/>
      <c r="K288" s="40"/>
      <c r="L288" s="44"/>
      <c r="M288" s="277"/>
      <c r="N288" s="278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225</v>
      </c>
      <c r="AU288" s="17" t="s">
        <v>86</v>
      </c>
    </row>
    <row r="289" s="14" customFormat="1">
      <c r="A289" s="14"/>
      <c r="B289" s="242"/>
      <c r="C289" s="243"/>
      <c r="D289" s="233" t="s">
        <v>133</v>
      </c>
      <c r="E289" s="244" t="s">
        <v>1</v>
      </c>
      <c r="F289" s="245" t="s">
        <v>317</v>
      </c>
      <c r="G289" s="243"/>
      <c r="H289" s="246">
        <v>325.30799999999999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133</v>
      </c>
      <c r="AU289" s="252" t="s">
        <v>86</v>
      </c>
      <c r="AV289" s="14" t="s">
        <v>86</v>
      </c>
      <c r="AW289" s="14" t="s">
        <v>32</v>
      </c>
      <c r="AX289" s="14" t="s">
        <v>76</v>
      </c>
      <c r="AY289" s="252" t="s">
        <v>125</v>
      </c>
    </row>
    <row r="290" s="15" customFormat="1">
      <c r="A290" s="15"/>
      <c r="B290" s="253"/>
      <c r="C290" s="254"/>
      <c r="D290" s="233" t="s">
        <v>133</v>
      </c>
      <c r="E290" s="255" t="s">
        <v>1</v>
      </c>
      <c r="F290" s="256" t="s">
        <v>138</v>
      </c>
      <c r="G290" s="254"/>
      <c r="H290" s="257">
        <v>325.30799999999999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3" t="s">
        <v>133</v>
      </c>
      <c r="AU290" s="263" t="s">
        <v>86</v>
      </c>
      <c r="AV290" s="15" t="s">
        <v>132</v>
      </c>
      <c r="AW290" s="15" t="s">
        <v>32</v>
      </c>
      <c r="AX290" s="15" t="s">
        <v>84</v>
      </c>
      <c r="AY290" s="263" t="s">
        <v>125</v>
      </c>
    </row>
    <row r="291" s="2" customFormat="1" ht="44.25" customHeight="1">
      <c r="A291" s="38"/>
      <c r="B291" s="39"/>
      <c r="C291" s="218" t="s">
        <v>230</v>
      </c>
      <c r="D291" s="218" t="s">
        <v>127</v>
      </c>
      <c r="E291" s="219" t="s">
        <v>318</v>
      </c>
      <c r="F291" s="220" t="s">
        <v>319</v>
      </c>
      <c r="G291" s="221" t="s">
        <v>170</v>
      </c>
      <c r="H291" s="222">
        <v>10</v>
      </c>
      <c r="I291" s="223"/>
      <c r="J291" s="224">
        <f>ROUND(I291*H291,2)</f>
        <v>0</v>
      </c>
      <c r="K291" s="220" t="s">
        <v>131</v>
      </c>
      <c r="L291" s="44"/>
      <c r="M291" s="225" t="s">
        <v>1</v>
      </c>
      <c r="N291" s="226" t="s">
        <v>41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132</v>
      </c>
      <c r="AT291" s="229" t="s">
        <v>127</v>
      </c>
      <c r="AU291" s="229" t="s">
        <v>86</v>
      </c>
      <c r="AY291" s="17" t="s">
        <v>125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84</v>
      </c>
      <c r="BK291" s="230">
        <f>ROUND(I291*H291,2)</f>
        <v>0</v>
      </c>
      <c r="BL291" s="17" t="s">
        <v>132</v>
      </c>
      <c r="BM291" s="229" t="s">
        <v>320</v>
      </c>
    </row>
    <row r="292" s="2" customFormat="1" ht="24.15" customHeight="1">
      <c r="A292" s="38"/>
      <c r="B292" s="39"/>
      <c r="C292" s="265" t="s">
        <v>321</v>
      </c>
      <c r="D292" s="265" t="s">
        <v>221</v>
      </c>
      <c r="E292" s="266" t="s">
        <v>322</v>
      </c>
      <c r="F292" s="267" t="s">
        <v>323</v>
      </c>
      <c r="G292" s="268" t="s">
        <v>170</v>
      </c>
      <c r="H292" s="269">
        <v>10.15</v>
      </c>
      <c r="I292" s="270"/>
      <c r="J292" s="271">
        <f>ROUND(I292*H292,2)</f>
        <v>0</v>
      </c>
      <c r="K292" s="267" t="s">
        <v>1</v>
      </c>
      <c r="L292" s="272"/>
      <c r="M292" s="273" t="s">
        <v>1</v>
      </c>
      <c r="N292" s="274" t="s">
        <v>41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147</v>
      </c>
      <c r="AT292" s="229" t="s">
        <v>221</v>
      </c>
      <c r="AU292" s="229" t="s">
        <v>86</v>
      </c>
      <c r="AY292" s="17" t="s">
        <v>125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84</v>
      </c>
      <c r="BK292" s="230">
        <f>ROUND(I292*H292,2)</f>
        <v>0</v>
      </c>
      <c r="BL292" s="17" t="s">
        <v>132</v>
      </c>
      <c r="BM292" s="229" t="s">
        <v>324</v>
      </c>
    </row>
    <row r="293" s="2" customFormat="1">
      <c r="A293" s="38"/>
      <c r="B293" s="39"/>
      <c r="C293" s="40"/>
      <c r="D293" s="233" t="s">
        <v>225</v>
      </c>
      <c r="E293" s="40"/>
      <c r="F293" s="275" t="s">
        <v>316</v>
      </c>
      <c r="G293" s="40"/>
      <c r="H293" s="40"/>
      <c r="I293" s="276"/>
      <c r="J293" s="40"/>
      <c r="K293" s="40"/>
      <c r="L293" s="44"/>
      <c r="M293" s="277"/>
      <c r="N293" s="278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225</v>
      </c>
      <c r="AU293" s="17" t="s">
        <v>86</v>
      </c>
    </row>
    <row r="294" s="14" customFormat="1">
      <c r="A294" s="14"/>
      <c r="B294" s="242"/>
      <c r="C294" s="243"/>
      <c r="D294" s="233" t="s">
        <v>133</v>
      </c>
      <c r="E294" s="244" t="s">
        <v>1</v>
      </c>
      <c r="F294" s="245" t="s">
        <v>325</v>
      </c>
      <c r="G294" s="243"/>
      <c r="H294" s="246">
        <v>10.15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133</v>
      </c>
      <c r="AU294" s="252" t="s">
        <v>86</v>
      </c>
      <c r="AV294" s="14" t="s">
        <v>86</v>
      </c>
      <c r="AW294" s="14" t="s">
        <v>32</v>
      </c>
      <c r="AX294" s="14" t="s">
        <v>76</v>
      </c>
      <c r="AY294" s="252" t="s">
        <v>125</v>
      </c>
    </row>
    <row r="295" s="15" customFormat="1">
      <c r="A295" s="15"/>
      <c r="B295" s="253"/>
      <c r="C295" s="254"/>
      <c r="D295" s="233" t="s">
        <v>133</v>
      </c>
      <c r="E295" s="255" t="s">
        <v>1</v>
      </c>
      <c r="F295" s="256" t="s">
        <v>138</v>
      </c>
      <c r="G295" s="254"/>
      <c r="H295" s="257">
        <v>10.15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3" t="s">
        <v>133</v>
      </c>
      <c r="AU295" s="263" t="s">
        <v>86</v>
      </c>
      <c r="AV295" s="15" t="s">
        <v>132</v>
      </c>
      <c r="AW295" s="15" t="s">
        <v>32</v>
      </c>
      <c r="AX295" s="15" t="s">
        <v>84</v>
      </c>
      <c r="AY295" s="263" t="s">
        <v>125</v>
      </c>
    </row>
    <row r="296" s="2" customFormat="1" ht="44.25" customHeight="1">
      <c r="A296" s="38"/>
      <c r="B296" s="39"/>
      <c r="C296" s="218" t="s">
        <v>234</v>
      </c>
      <c r="D296" s="218" t="s">
        <v>127</v>
      </c>
      <c r="E296" s="219" t="s">
        <v>326</v>
      </c>
      <c r="F296" s="220" t="s">
        <v>327</v>
      </c>
      <c r="G296" s="221" t="s">
        <v>296</v>
      </c>
      <c r="H296" s="222">
        <v>85</v>
      </c>
      <c r="I296" s="223"/>
      <c r="J296" s="224">
        <f>ROUND(I296*H296,2)</f>
        <v>0</v>
      </c>
      <c r="K296" s="220" t="s">
        <v>131</v>
      </c>
      <c r="L296" s="44"/>
      <c r="M296" s="225" t="s">
        <v>1</v>
      </c>
      <c r="N296" s="226" t="s">
        <v>41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132</v>
      </c>
      <c r="AT296" s="229" t="s">
        <v>127</v>
      </c>
      <c r="AU296" s="229" t="s">
        <v>86</v>
      </c>
      <c r="AY296" s="17" t="s">
        <v>125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132</v>
      </c>
      <c r="BM296" s="229" t="s">
        <v>328</v>
      </c>
    </row>
    <row r="297" s="2" customFormat="1" ht="16.5" customHeight="1">
      <c r="A297" s="38"/>
      <c r="B297" s="39"/>
      <c r="C297" s="265" t="s">
        <v>329</v>
      </c>
      <c r="D297" s="265" t="s">
        <v>221</v>
      </c>
      <c r="E297" s="266" t="s">
        <v>330</v>
      </c>
      <c r="F297" s="267" t="s">
        <v>331</v>
      </c>
      <c r="G297" s="268" t="s">
        <v>296</v>
      </c>
      <c r="H297" s="269">
        <v>63</v>
      </c>
      <c r="I297" s="270"/>
      <c r="J297" s="271">
        <f>ROUND(I297*H297,2)</f>
        <v>0</v>
      </c>
      <c r="K297" s="267" t="s">
        <v>131</v>
      </c>
      <c r="L297" s="272"/>
      <c r="M297" s="273" t="s">
        <v>1</v>
      </c>
      <c r="N297" s="274" t="s">
        <v>41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147</v>
      </c>
      <c r="AT297" s="229" t="s">
        <v>221</v>
      </c>
      <c r="AU297" s="229" t="s">
        <v>86</v>
      </c>
      <c r="AY297" s="17" t="s">
        <v>125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84</v>
      </c>
      <c r="BK297" s="230">
        <f>ROUND(I297*H297,2)</f>
        <v>0</v>
      </c>
      <c r="BL297" s="17" t="s">
        <v>132</v>
      </c>
      <c r="BM297" s="229" t="s">
        <v>332</v>
      </c>
    </row>
    <row r="298" s="14" customFormat="1">
      <c r="A298" s="14"/>
      <c r="B298" s="242"/>
      <c r="C298" s="243"/>
      <c r="D298" s="233" t="s">
        <v>133</v>
      </c>
      <c r="E298" s="244" t="s">
        <v>1</v>
      </c>
      <c r="F298" s="245" t="s">
        <v>333</v>
      </c>
      <c r="G298" s="243"/>
      <c r="H298" s="246">
        <v>63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133</v>
      </c>
      <c r="AU298" s="252" t="s">
        <v>86</v>
      </c>
      <c r="AV298" s="14" t="s">
        <v>86</v>
      </c>
      <c r="AW298" s="14" t="s">
        <v>32</v>
      </c>
      <c r="AX298" s="14" t="s">
        <v>76</v>
      </c>
      <c r="AY298" s="252" t="s">
        <v>125</v>
      </c>
    </row>
    <row r="299" s="15" customFormat="1">
      <c r="A299" s="15"/>
      <c r="B299" s="253"/>
      <c r="C299" s="254"/>
      <c r="D299" s="233" t="s">
        <v>133</v>
      </c>
      <c r="E299" s="255" t="s">
        <v>1</v>
      </c>
      <c r="F299" s="256" t="s">
        <v>138</v>
      </c>
      <c r="G299" s="254"/>
      <c r="H299" s="257">
        <v>63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3" t="s">
        <v>133</v>
      </c>
      <c r="AU299" s="263" t="s">
        <v>86</v>
      </c>
      <c r="AV299" s="15" t="s">
        <v>132</v>
      </c>
      <c r="AW299" s="15" t="s">
        <v>32</v>
      </c>
      <c r="AX299" s="15" t="s">
        <v>84</v>
      </c>
      <c r="AY299" s="263" t="s">
        <v>125</v>
      </c>
    </row>
    <row r="300" s="2" customFormat="1" ht="16.5" customHeight="1">
      <c r="A300" s="38"/>
      <c r="B300" s="39"/>
      <c r="C300" s="265" t="s">
        <v>241</v>
      </c>
      <c r="D300" s="265" t="s">
        <v>221</v>
      </c>
      <c r="E300" s="266" t="s">
        <v>334</v>
      </c>
      <c r="F300" s="267" t="s">
        <v>335</v>
      </c>
      <c r="G300" s="268" t="s">
        <v>296</v>
      </c>
      <c r="H300" s="269">
        <v>2</v>
      </c>
      <c r="I300" s="270"/>
      <c r="J300" s="271">
        <f>ROUND(I300*H300,2)</f>
        <v>0</v>
      </c>
      <c r="K300" s="267" t="s">
        <v>1</v>
      </c>
      <c r="L300" s="272"/>
      <c r="M300" s="273" t="s">
        <v>1</v>
      </c>
      <c r="N300" s="274" t="s">
        <v>41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147</v>
      </c>
      <c r="AT300" s="229" t="s">
        <v>221</v>
      </c>
      <c r="AU300" s="229" t="s">
        <v>86</v>
      </c>
      <c r="AY300" s="17" t="s">
        <v>125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84</v>
      </c>
      <c r="BK300" s="230">
        <f>ROUND(I300*H300,2)</f>
        <v>0</v>
      </c>
      <c r="BL300" s="17" t="s">
        <v>132</v>
      </c>
      <c r="BM300" s="229" t="s">
        <v>336</v>
      </c>
    </row>
    <row r="301" s="2" customFormat="1">
      <c r="A301" s="38"/>
      <c r="B301" s="39"/>
      <c r="C301" s="40"/>
      <c r="D301" s="233" t="s">
        <v>225</v>
      </c>
      <c r="E301" s="40"/>
      <c r="F301" s="275" t="s">
        <v>337</v>
      </c>
      <c r="G301" s="40"/>
      <c r="H301" s="40"/>
      <c r="I301" s="276"/>
      <c r="J301" s="40"/>
      <c r="K301" s="40"/>
      <c r="L301" s="44"/>
      <c r="M301" s="277"/>
      <c r="N301" s="278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225</v>
      </c>
      <c r="AU301" s="17" t="s">
        <v>86</v>
      </c>
    </row>
    <row r="302" s="2" customFormat="1" ht="16.5" customHeight="1">
      <c r="A302" s="38"/>
      <c r="B302" s="39"/>
      <c r="C302" s="265" t="s">
        <v>338</v>
      </c>
      <c r="D302" s="265" t="s">
        <v>221</v>
      </c>
      <c r="E302" s="266" t="s">
        <v>339</v>
      </c>
      <c r="F302" s="267" t="s">
        <v>340</v>
      </c>
      <c r="G302" s="268" t="s">
        <v>296</v>
      </c>
      <c r="H302" s="269">
        <v>10</v>
      </c>
      <c r="I302" s="270"/>
      <c r="J302" s="271">
        <f>ROUND(I302*H302,2)</f>
        <v>0</v>
      </c>
      <c r="K302" s="267" t="s">
        <v>131</v>
      </c>
      <c r="L302" s="272"/>
      <c r="M302" s="273" t="s">
        <v>1</v>
      </c>
      <c r="N302" s="274" t="s">
        <v>41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147</v>
      </c>
      <c r="AT302" s="229" t="s">
        <v>221</v>
      </c>
      <c r="AU302" s="229" t="s">
        <v>86</v>
      </c>
      <c r="AY302" s="17" t="s">
        <v>125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132</v>
      </c>
      <c r="BM302" s="229" t="s">
        <v>341</v>
      </c>
    </row>
    <row r="303" s="2" customFormat="1" ht="21.75" customHeight="1">
      <c r="A303" s="38"/>
      <c r="B303" s="39"/>
      <c r="C303" s="265" t="s">
        <v>245</v>
      </c>
      <c r="D303" s="265" t="s">
        <v>221</v>
      </c>
      <c r="E303" s="266" t="s">
        <v>342</v>
      </c>
      <c r="F303" s="267" t="s">
        <v>343</v>
      </c>
      <c r="G303" s="268" t="s">
        <v>296</v>
      </c>
      <c r="H303" s="269">
        <v>10</v>
      </c>
      <c r="I303" s="270"/>
      <c r="J303" s="271">
        <f>ROUND(I303*H303,2)</f>
        <v>0</v>
      </c>
      <c r="K303" s="267" t="s">
        <v>131</v>
      </c>
      <c r="L303" s="272"/>
      <c r="M303" s="273" t="s">
        <v>1</v>
      </c>
      <c r="N303" s="274" t="s">
        <v>41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147</v>
      </c>
      <c r="AT303" s="229" t="s">
        <v>221</v>
      </c>
      <c r="AU303" s="229" t="s">
        <v>86</v>
      </c>
      <c r="AY303" s="17" t="s">
        <v>125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84</v>
      </c>
      <c r="BK303" s="230">
        <f>ROUND(I303*H303,2)</f>
        <v>0</v>
      </c>
      <c r="BL303" s="17" t="s">
        <v>132</v>
      </c>
      <c r="BM303" s="229" t="s">
        <v>344</v>
      </c>
    </row>
    <row r="304" s="2" customFormat="1" ht="37.8" customHeight="1">
      <c r="A304" s="38"/>
      <c r="B304" s="39"/>
      <c r="C304" s="218" t="s">
        <v>345</v>
      </c>
      <c r="D304" s="218" t="s">
        <v>127</v>
      </c>
      <c r="E304" s="219" t="s">
        <v>346</v>
      </c>
      <c r="F304" s="220" t="s">
        <v>347</v>
      </c>
      <c r="G304" s="221" t="s">
        <v>296</v>
      </c>
      <c r="H304" s="222">
        <v>2</v>
      </c>
      <c r="I304" s="223"/>
      <c r="J304" s="224">
        <f>ROUND(I304*H304,2)</f>
        <v>0</v>
      </c>
      <c r="K304" s="220" t="s">
        <v>131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132</v>
      </c>
      <c r="AT304" s="229" t="s">
        <v>127</v>
      </c>
      <c r="AU304" s="229" t="s">
        <v>86</v>
      </c>
      <c r="AY304" s="17" t="s">
        <v>125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132</v>
      </c>
      <c r="BM304" s="229" t="s">
        <v>348</v>
      </c>
    </row>
    <row r="305" s="2" customFormat="1" ht="24.15" customHeight="1">
      <c r="A305" s="38"/>
      <c r="B305" s="39"/>
      <c r="C305" s="265" t="s">
        <v>251</v>
      </c>
      <c r="D305" s="265" t="s">
        <v>221</v>
      </c>
      <c r="E305" s="266" t="s">
        <v>349</v>
      </c>
      <c r="F305" s="267" t="s">
        <v>350</v>
      </c>
      <c r="G305" s="268" t="s">
        <v>296</v>
      </c>
      <c r="H305" s="269">
        <v>2</v>
      </c>
      <c r="I305" s="270"/>
      <c r="J305" s="271">
        <f>ROUND(I305*H305,2)</f>
        <v>0</v>
      </c>
      <c r="K305" s="267" t="s">
        <v>131</v>
      </c>
      <c r="L305" s="272"/>
      <c r="M305" s="273" t="s">
        <v>1</v>
      </c>
      <c r="N305" s="274" t="s">
        <v>41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147</v>
      </c>
      <c r="AT305" s="229" t="s">
        <v>221</v>
      </c>
      <c r="AU305" s="229" t="s">
        <v>86</v>
      </c>
      <c r="AY305" s="17" t="s">
        <v>125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84</v>
      </c>
      <c r="BK305" s="230">
        <f>ROUND(I305*H305,2)</f>
        <v>0</v>
      </c>
      <c r="BL305" s="17" t="s">
        <v>132</v>
      </c>
      <c r="BM305" s="229" t="s">
        <v>351</v>
      </c>
    </row>
    <row r="306" s="2" customFormat="1" ht="44.25" customHeight="1">
      <c r="A306" s="38"/>
      <c r="B306" s="39"/>
      <c r="C306" s="218" t="s">
        <v>352</v>
      </c>
      <c r="D306" s="218" t="s">
        <v>127</v>
      </c>
      <c r="E306" s="219" t="s">
        <v>353</v>
      </c>
      <c r="F306" s="220" t="s">
        <v>354</v>
      </c>
      <c r="G306" s="221" t="s">
        <v>296</v>
      </c>
      <c r="H306" s="222">
        <v>2</v>
      </c>
      <c r="I306" s="223"/>
      <c r="J306" s="224">
        <f>ROUND(I306*H306,2)</f>
        <v>0</v>
      </c>
      <c r="K306" s="220" t="s">
        <v>131</v>
      </c>
      <c r="L306" s="44"/>
      <c r="M306" s="225" t="s">
        <v>1</v>
      </c>
      <c r="N306" s="226" t="s">
        <v>41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132</v>
      </c>
      <c r="AT306" s="229" t="s">
        <v>127</v>
      </c>
      <c r="AU306" s="229" t="s">
        <v>86</v>
      </c>
      <c r="AY306" s="17" t="s">
        <v>125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84</v>
      </c>
      <c r="BK306" s="230">
        <f>ROUND(I306*H306,2)</f>
        <v>0</v>
      </c>
      <c r="BL306" s="17" t="s">
        <v>132</v>
      </c>
      <c r="BM306" s="229" t="s">
        <v>355</v>
      </c>
    </row>
    <row r="307" s="2" customFormat="1" ht="16.5" customHeight="1">
      <c r="A307" s="38"/>
      <c r="B307" s="39"/>
      <c r="C307" s="265" t="s">
        <v>255</v>
      </c>
      <c r="D307" s="265" t="s">
        <v>221</v>
      </c>
      <c r="E307" s="266" t="s">
        <v>356</v>
      </c>
      <c r="F307" s="267" t="s">
        <v>357</v>
      </c>
      <c r="G307" s="268" t="s">
        <v>296</v>
      </c>
      <c r="H307" s="269">
        <v>2</v>
      </c>
      <c r="I307" s="270"/>
      <c r="J307" s="271">
        <f>ROUND(I307*H307,2)</f>
        <v>0</v>
      </c>
      <c r="K307" s="267" t="s">
        <v>131</v>
      </c>
      <c r="L307" s="272"/>
      <c r="M307" s="273" t="s">
        <v>1</v>
      </c>
      <c r="N307" s="274" t="s">
        <v>41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147</v>
      </c>
      <c r="AT307" s="229" t="s">
        <v>221</v>
      </c>
      <c r="AU307" s="229" t="s">
        <v>86</v>
      </c>
      <c r="AY307" s="17" t="s">
        <v>125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132</v>
      </c>
      <c r="BM307" s="229" t="s">
        <v>358</v>
      </c>
    </row>
    <row r="308" s="2" customFormat="1" ht="49.05" customHeight="1">
      <c r="A308" s="38"/>
      <c r="B308" s="39"/>
      <c r="C308" s="218" t="s">
        <v>359</v>
      </c>
      <c r="D308" s="218" t="s">
        <v>127</v>
      </c>
      <c r="E308" s="219" t="s">
        <v>360</v>
      </c>
      <c r="F308" s="220" t="s">
        <v>361</v>
      </c>
      <c r="G308" s="221" t="s">
        <v>296</v>
      </c>
      <c r="H308" s="222">
        <v>10</v>
      </c>
      <c r="I308" s="223"/>
      <c r="J308" s="224">
        <f>ROUND(I308*H308,2)</f>
        <v>0</v>
      </c>
      <c r="K308" s="220" t="s">
        <v>131</v>
      </c>
      <c r="L308" s="44"/>
      <c r="M308" s="225" t="s">
        <v>1</v>
      </c>
      <c r="N308" s="226" t="s">
        <v>41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132</v>
      </c>
      <c r="AT308" s="229" t="s">
        <v>127</v>
      </c>
      <c r="AU308" s="229" t="s">
        <v>86</v>
      </c>
      <c r="AY308" s="17" t="s">
        <v>125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84</v>
      </c>
      <c r="BK308" s="230">
        <f>ROUND(I308*H308,2)</f>
        <v>0</v>
      </c>
      <c r="BL308" s="17" t="s">
        <v>132</v>
      </c>
      <c r="BM308" s="229" t="s">
        <v>362</v>
      </c>
    </row>
    <row r="309" s="14" customFormat="1">
      <c r="A309" s="14"/>
      <c r="B309" s="242"/>
      <c r="C309" s="243"/>
      <c r="D309" s="233" t="s">
        <v>133</v>
      </c>
      <c r="E309" s="244" t="s">
        <v>1</v>
      </c>
      <c r="F309" s="245" t="s">
        <v>152</v>
      </c>
      <c r="G309" s="243"/>
      <c r="H309" s="246">
        <v>10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133</v>
      </c>
      <c r="AU309" s="252" t="s">
        <v>86</v>
      </c>
      <c r="AV309" s="14" t="s">
        <v>86</v>
      </c>
      <c r="AW309" s="14" t="s">
        <v>32</v>
      </c>
      <c r="AX309" s="14" t="s">
        <v>76</v>
      </c>
      <c r="AY309" s="252" t="s">
        <v>125</v>
      </c>
    </row>
    <row r="310" s="15" customFormat="1">
      <c r="A310" s="15"/>
      <c r="B310" s="253"/>
      <c r="C310" s="254"/>
      <c r="D310" s="233" t="s">
        <v>133</v>
      </c>
      <c r="E310" s="255" t="s">
        <v>1</v>
      </c>
      <c r="F310" s="256" t="s">
        <v>138</v>
      </c>
      <c r="G310" s="254"/>
      <c r="H310" s="257">
        <v>10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3" t="s">
        <v>133</v>
      </c>
      <c r="AU310" s="263" t="s">
        <v>86</v>
      </c>
      <c r="AV310" s="15" t="s">
        <v>132</v>
      </c>
      <c r="AW310" s="15" t="s">
        <v>32</v>
      </c>
      <c r="AX310" s="15" t="s">
        <v>84</v>
      </c>
      <c r="AY310" s="263" t="s">
        <v>125</v>
      </c>
    </row>
    <row r="311" s="2" customFormat="1" ht="24.15" customHeight="1">
      <c r="A311" s="38"/>
      <c r="B311" s="39"/>
      <c r="C311" s="265" t="s">
        <v>260</v>
      </c>
      <c r="D311" s="265" t="s">
        <v>221</v>
      </c>
      <c r="E311" s="266" t="s">
        <v>363</v>
      </c>
      <c r="F311" s="267" t="s">
        <v>364</v>
      </c>
      <c r="G311" s="268" t="s">
        <v>296</v>
      </c>
      <c r="H311" s="269">
        <v>10</v>
      </c>
      <c r="I311" s="270"/>
      <c r="J311" s="271">
        <f>ROUND(I311*H311,2)</f>
        <v>0</v>
      </c>
      <c r="K311" s="267" t="s">
        <v>131</v>
      </c>
      <c r="L311" s="272"/>
      <c r="M311" s="273" t="s">
        <v>1</v>
      </c>
      <c r="N311" s="274" t="s">
        <v>41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147</v>
      </c>
      <c r="AT311" s="229" t="s">
        <v>221</v>
      </c>
      <c r="AU311" s="229" t="s">
        <v>86</v>
      </c>
      <c r="AY311" s="17" t="s">
        <v>125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84</v>
      </c>
      <c r="BK311" s="230">
        <f>ROUND(I311*H311,2)</f>
        <v>0</v>
      </c>
      <c r="BL311" s="17" t="s">
        <v>132</v>
      </c>
      <c r="BM311" s="229" t="s">
        <v>365</v>
      </c>
    </row>
    <row r="312" s="2" customFormat="1" ht="24.15" customHeight="1">
      <c r="A312" s="38"/>
      <c r="B312" s="39"/>
      <c r="C312" s="265" t="s">
        <v>366</v>
      </c>
      <c r="D312" s="265" t="s">
        <v>221</v>
      </c>
      <c r="E312" s="266" t="s">
        <v>367</v>
      </c>
      <c r="F312" s="267" t="s">
        <v>368</v>
      </c>
      <c r="G312" s="268" t="s">
        <v>296</v>
      </c>
      <c r="H312" s="269">
        <v>10</v>
      </c>
      <c r="I312" s="270"/>
      <c r="J312" s="271">
        <f>ROUND(I312*H312,2)</f>
        <v>0</v>
      </c>
      <c r="K312" s="267" t="s">
        <v>1</v>
      </c>
      <c r="L312" s="272"/>
      <c r="M312" s="273" t="s">
        <v>1</v>
      </c>
      <c r="N312" s="274" t="s">
        <v>41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147</v>
      </c>
      <c r="AT312" s="229" t="s">
        <v>221</v>
      </c>
      <c r="AU312" s="229" t="s">
        <v>86</v>
      </c>
      <c r="AY312" s="17" t="s">
        <v>125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84</v>
      </c>
      <c r="BK312" s="230">
        <f>ROUND(I312*H312,2)</f>
        <v>0</v>
      </c>
      <c r="BL312" s="17" t="s">
        <v>132</v>
      </c>
      <c r="BM312" s="229" t="s">
        <v>369</v>
      </c>
    </row>
    <row r="313" s="2" customFormat="1" ht="37.8" customHeight="1">
      <c r="A313" s="38"/>
      <c r="B313" s="39"/>
      <c r="C313" s="218" t="s">
        <v>266</v>
      </c>
      <c r="D313" s="218" t="s">
        <v>127</v>
      </c>
      <c r="E313" s="219" t="s">
        <v>370</v>
      </c>
      <c r="F313" s="220" t="s">
        <v>371</v>
      </c>
      <c r="G313" s="221" t="s">
        <v>296</v>
      </c>
      <c r="H313" s="222">
        <v>8</v>
      </c>
      <c r="I313" s="223"/>
      <c r="J313" s="224">
        <f>ROUND(I313*H313,2)</f>
        <v>0</v>
      </c>
      <c r="K313" s="220" t="s">
        <v>131</v>
      </c>
      <c r="L313" s="44"/>
      <c r="M313" s="225" t="s">
        <v>1</v>
      </c>
      <c r="N313" s="226" t="s">
        <v>41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132</v>
      </c>
      <c r="AT313" s="229" t="s">
        <v>127</v>
      </c>
      <c r="AU313" s="229" t="s">
        <v>86</v>
      </c>
      <c r="AY313" s="17" t="s">
        <v>125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84</v>
      </c>
      <c r="BK313" s="230">
        <f>ROUND(I313*H313,2)</f>
        <v>0</v>
      </c>
      <c r="BL313" s="17" t="s">
        <v>132</v>
      </c>
      <c r="BM313" s="229" t="s">
        <v>372</v>
      </c>
    </row>
    <row r="314" s="2" customFormat="1" ht="24.15" customHeight="1">
      <c r="A314" s="38"/>
      <c r="B314" s="39"/>
      <c r="C314" s="218" t="s">
        <v>373</v>
      </c>
      <c r="D314" s="218" t="s">
        <v>127</v>
      </c>
      <c r="E314" s="219" t="s">
        <v>374</v>
      </c>
      <c r="F314" s="220" t="s">
        <v>375</v>
      </c>
      <c r="G314" s="221" t="s">
        <v>296</v>
      </c>
      <c r="H314" s="222">
        <v>3</v>
      </c>
      <c r="I314" s="223"/>
      <c r="J314" s="224">
        <f>ROUND(I314*H314,2)</f>
        <v>0</v>
      </c>
      <c r="K314" s="220" t="s">
        <v>131</v>
      </c>
      <c r="L314" s="44"/>
      <c r="M314" s="225" t="s">
        <v>1</v>
      </c>
      <c r="N314" s="226" t="s">
        <v>41</v>
      </c>
      <c r="O314" s="91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132</v>
      </c>
      <c r="AT314" s="229" t="s">
        <v>127</v>
      </c>
      <c r="AU314" s="229" t="s">
        <v>86</v>
      </c>
      <c r="AY314" s="17" t="s">
        <v>125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84</v>
      </c>
      <c r="BK314" s="230">
        <f>ROUND(I314*H314,2)</f>
        <v>0</v>
      </c>
      <c r="BL314" s="17" t="s">
        <v>132</v>
      </c>
      <c r="BM314" s="229" t="s">
        <v>376</v>
      </c>
    </row>
    <row r="315" s="2" customFormat="1" ht="24.15" customHeight="1">
      <c r="A315" s="38"/>
      <c r="B315" s="39"/>
      <c r="C315" s="265" t="s">
        <v>270</v>
      </c>
      <c r="D315" s="265" t="s">
        <v>221</v>
      </c>
      <c r="E315" s="266" t="s">
        <v>377</v>
      </c>
      <c r="F315" s="267" t="s">
        <v>378</v>
      </c>
      <c r="G315" s="268" t="s">
        <v>296</v>
      </c>
      <c r="H315" s="269">
        <v>3</v>
      </c>
      <c r="I315" s="270"/>
      <c r="J315" s="271">
        <f>ROUND(I315*H315,2)</f>
        <v>0</v>
      </c>
      <c r="K315" s="267" t="s">
        <v>131</v>
      </c>
      <c r="L315" s="272"/>
      <c r="M315" s="273" t="s">
        <v>1</v>
      </c>
      <c r="N315" s="274" t="s">
        <v>41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147</v>
      </c>
      <c r="AT315" s="229" t="s">
        <v>221</v>
      </c>
      <c r="AU315" s="229" t="s">
        <v>86</v>
      </c>
      <c r="AY315" s="17" t="s">
        <v>125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84</v>
      </c>
      <c r="BK315" s="230">
        <f>ROUND(I315*H315,2)</f>
        <v>0</v>
      </c>
      <c r="BL315" s="17" t="s">
        <v>132</v>
      </c>
      <c r="BM315" s="229" t="s">
        <v>379</v>
      </c>
    </row>
    <row r="316" s="2" customFormat="1" ht="37.8" customHeight="1">
      <c r="A316" s="38"/>
      <c r="B316" s="39"/>
      <c r="C316" s="218" t="s">
        <v>380</v>
      </c>
      <c r="D316" s="218" t="s">
        <v>127</v>
      </c>
      <c r="E316" s="219" t="s">
        <v>381</v>
      </c>
      <c r="F316" s="220" t="s">
        <v>382</v>
      </c>
      <c r="G316" s="221" t="s">
        <v>296</v>
      </c>
      <c r="H316" s="222">
        <v>2</v>
      </c>
      <c r="I316" s="223"/>
      <c r="J316" s="224">
        <f>ROUND(I316*H316,2)</f>
        <v>0</v>
      </c>
      <c r="K316" s="220" t="s">
        <v>131</v>
      </c>
      <c r="L316" s="44"/>
      <c r="M316" s="225" t="s">
        <v>1</v>
      </c>
      <c r="N316" s="226" t="s">
        <v>41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132</v>
      </c>
      <c r="AT316" s="229" t="s">
        <v>127</v>
      </c>
      <c r="AU316" s="229" t="s">
        <v>86</v>
      </c>
      <c r="AY316" s="17" t="s">
        <v>125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84</v>
      </c>
      <c r="BK316" s="230">
        <f>ROUND(I316*H316,2)</f>
        <v>0</v>
      </c>
      <c r="BL316" s="17" t="s">
        <v>132</v>
      </c>
      <c r="BM316" s="229" t="s">
        <v>383</v>
      </c>
    </row>
    <row r="317" s="2" customFormat="1" ht="16.5" customHeight="1">
      <c r="A317" s="38"/>
      <c r="B317" s="39"/>
      <c r="C317" s="265" t="s">
        <v>273</v>
      </c>
      <c r="D317" s="265" t="s">
        <v>221</v>
      </c>
      <c r="E317" s="266" t="s">
        <v>384</v>
      </c>
      <c r="F317" s="267" t="s">
        <v>385</v>
      </c>
      <c r="G317" s="268" t="s">
        <v>296</v>
      </c>
      <c r="H317" s="269">
        <v>2</v>
      </c>
      <c r="I317" s="270"/>
      <c r="J317" s="271">
        <f>ROUND(I317*H317,2)</f>
        <v>0</v>
      </c>
      <c r="K317" s="267" t="s">
        <v>1</v>
      </c>
      <c r="L317" s="272"/>
      <c r="M317" s="273" t="s">
        <v>1</v>
      </c>
      <c r="N317" s="274" t="s">
        <v>41</v>
      </c>
      <c r="O317" s="91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147</v>
      </c>
      <c r="AT317" s="229" t="s">
        <v>221</v>
      </c>
      <c r="AU317" s="229" t="s">
        <v>86</v>
      </c>
      <c r="AY317" s="17" t="s">
        <v>125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84</v>
      </c>
      <c r="BK317" s="230">
        <f>ROUND(I317*H317,2)</f>
        <v>0</v>
      </c>
      <c r="BL317" s="17" t="s">
        <v>132</v>
      </c>
      <c r="BM317" s="229" t="s">
        <v>386</v>
      </c>
    </row>
    <row r="318" s="2" customFormat="1">
      <c r="A318" s="38"/>
      <c r="B318" s="39"/>
      <c r="C318" s="40"/>
      <c r="D318" s="233" t="s">
        <v>225</v>
      </c>
      <c r="E318" s="40"/>
      <c r="F318" s="275" t="s">
        <v>387</v>
      </c>
      <c r="G318" s="40"/>
      <c r="H318" s="40"/>
      <c r="I318" s="276"/>
      <c r="J318" s="40"/>
      <c r="K318" s="40"/>
      <c r="L318" s="44"/>
      <c r="M318" s="277"/>
      <c r="N318" s="278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225</v>
      </c>
      <c r="AU318" s="17" t="s">
        <v>86</v>
      </c>
    </row>
    <row r="319" s="2" customFormat="1" ht="16.5" customHeight="1">
      <c r="A319" s="38"/>
      <c r="B319" s="39"/>
      <c r="C319" s="218" t="s">
        <v>388</v>
      </c>
      <c r="D319" s="218" t="s">
        <v>127</v>
      </c>
      <c r="E319" s="219" t="s">
        <v>389</v>
      </c>
      <c r="F319" s="220" t="s">
        <v>390</v>
      </c>
      <c r="G319" s="221" t="s">
        <v>170</v>
      </c>
      <c r="H319" s="222">
        <v>320.5</v>
      </c>
      <c r="I319" s="223"/>
      <c r="J319" s="224">
        <f>ROUND(I319*H319,2)</f>
        <v>0</v>
      </c>
      <c r="K319" s="220" t="s">
        <v>131</v>
      </c>
      <c r="L319" s="44"/>
      <c r="M319" s="225" t="s">
        <v>1</v>
      </c>
      <c r="N319" s="226" t="s">
        <v>41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132</v>
      </c>
      <c r="AT319" s="229" t="s">
        <v>127</v>
      </c>
      <c r="AU319" s="229" t="s">
        <v>86</v>
      </c>
      <c r="AY319" s="17" t="s">
        <v>125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84</v>
      </c>
      <c r="BK319" s="230">
        <f>ROUND(I319*H319,2)</f>
        <v>0</v>
      </c>
      <c r="BL319" s="17" t="s">
        <v>132</v>
      </c>
      <c r="BM319" s="229" t="s">
        <v>391</v>
      </c>
    </row>
    <row r="320" s="2" customFormat="1" ht="21.75" customHeight="1">
      <c r="A320" s="38"/>
      <c r="B320" s="39"/>
      <c r="C320" s="218" t="s">
        <v>277</v>
      </c>
      <c r="D320" s="218" t="s">
        <v>127</v>
      </c>
      <c r="E320" s="219" t="s">
        <v>392</v>
      </c>
      <c r="F320" s="220" t="s">
        <v>393</v>
      </c>
      <c r="G320" s="221" t="s">
        <v>170</v>
      </c>
      <c r="H320" s="222">
        <v>10</v>
      </c>
      <c r="I320" s="223"/>
      <c r="J320" s="224">
        <f>ROUND(I320*H320,2)</f>
        <v>0</v>
      </c>
      <c r="K320" s="220" t="s">
        <v>131</v>
      </c>
      <c r="L320" s="44"/>
      <c r="M320" s="225" t="s">
        <v>1</v>
      </c>
      <c r="N320" s="226" t="s">
        <v>41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132</v>
      </c>
      <c r="AT320" s="229" t="s">
        <v>127</v>
      </c>
      <c r="AU320" s="229" t="s">
        <v>86</v>
      </c>
      <c r="AY320" s="17" t="s">
        <v>125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84</v>
      </c>
      <c r="BK320" s="230">
        <f>ROUND(I320*H320,2)</f>
        <v>0</v>
      </c>
      <c r="BL320" s="17" t="s">
        <v>132</v>
      </c>
      <c r="BM320" s="229" t="s">
        <v>394</v>
      </c>
    </row>
    <row r="321" s="2" customFormat="1" ht="24.15" customHeight="1">
      <c r="A321" s="38"/>
      <c r="B321" s="39"/>
      <c r="C321" s="218" t="s">
        <v>395</v>
      </c>
      <c r="D321" s="218" t="s">
        <v>127</v>
      </c>
      <c r="E321" s="219" t="s">
        <v>396</v>
      </c>
      <c r="F321" s="220" t="s">
        <v>397</v>
      </c>
      <c r="G321" s="221" t="s">
        <v>170</v>
      </c>
      <c r="H321" s="222">
        <v>330.5</v>
      </c>
      <c r="I321" s="223"/>
      <c r="J321" s="224">
        <f>ROUND(I321*H321,2)</f>
        <v>0</v>
      </c>
      <c r="K321" s="220" t="s">
        <v>131</v>
      </c>
      <c r="L321" s="44"/>
      <c r="M321" s="225" t="s">
        <v>1</v>
      </c>
      <c r="N321" s="226" t="s">
        <v>41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132</v>
      </c>
      <c r="AT321" s="229" t="s">
        <v>127</v>
      </c>
      <c r="AU321" s="229" t="s">
        <v>86</v>
      </c>
      <c r="AY321" s="17" t="s">
        <v>125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84</v>
      </c>
      <c r="BK321" s="230">
        <f>ROUND(I321*H321,2)</f>
        <v>0</v>
      </c>
      <c r="BL321" s="17" t="s">
        <v>132</v>
      </c>
      <c r="BM321" s="229" t="s">
        <v>398</v>
      </c>
    </row>
    <row r="322" s="14" customFormat="1">
      <c r="A322" s="14"/>
      <c r="B322" s="242"/>
      <c r="C322" s="243"/>
      <c r="D322" s="233" t="s">
        <v>133</v>
      </c>
      <c r="E322" s="244" t="s">
        <v>1</v>
      </c>
      <c r="F322" s="245" t="s">
        <v>246</v>
      </c>
      <c r="G322" s="243"/>
      <c r="H322" s="246">
        <v>330.5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2" t="s">
        <v>133</v>
      </c>
      <c r="AU322" s="252" t="s">
        <v>86</v>
      </c>
      <c r="AV322" s="14" t="s">
        <v>86</v>
      </c>
      <c r="AW322" s="14" t="s">
        <v>32</v>
      </c>
      <c r="AX322" s="14" t="s">
        <v>76</v>
      </c>
      <c r="AY322" s="252" t="s">
        <v>125</v>
      </c>
    </row>
    <row r="323" s="15" customFormat="1">
      <c r="A323" s="15"/>
      <c r="B323" s="253"/>
      <c r="C323" s="254"/>
      <c r="D323" s="233" t="s">
        <v>133</v>
      </c>
      <c r="E323" s="255" t="s">
        <v>1</v>
      </c>
      <c r="F323" s="256" t="s">
        <v>138</v>
      </c>
      <c r="G323" s="254"/>
      <c r="H323" s="257">
        <v>330.5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3" t="s">
        <v>133</v>
      </c>
      <c r="AU323" s="263" t="s">
        <v>86</v>
      </c>
      <c r="AV323" s="15" t="s">
        <v>132</v>
      </c>
      <c r="AW323" s="15" t="s">
        <v>32</v>
      </c>
      <c r="AX323" s="15" t="s">
        <v>84</v>
      </c>
      <c r="AY323" s="263" t="s">
        <v>125</v>
      </c>
    </row>
    <row r="324" s="2" customFormat="1" ht="24.15" customHeight="1">
      <c r="A324" s="38"/>
      <c r="B324" s="39"/>
      <c r="C324" s="218" t="s">
        <v>280</v>
      </c>
      <c r="D324" s="218" t="s">
        <v>127</v>
      </c>
      <c r="E324" s="219" t="s">
        <v>399</v>
      </c>
      <c r="F324" s="220" t="s">
        <v>400</v>
      </c>
      <c r="G324" s="221" t="s">
        <v>296</v>
      </c>
      <c r="H324" s="222">
        <v>8</v>
      </c>
      <c r="I324" s="223"/>
      <c r="J324" s="224">
        <f>ROUND(I324*H324,2)</f>
        <v>0</v>
      </c>
      <c r="K324" s="220" t="s">
        <v>131</v>
      </c>
      <c r="L324" s="44"/>
      <c r="M324" s="225" t="s">
        <v>1</v>
      </c>
      <c r="N324" s="226" t="s">
        <v>41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132</v>
      </c>
      <c r="AT324" s="229" t="s">
        <v>127</v>
      </c>
      <c r="AU324" s="229" t="s">
        <v>86</v>
      </c>
      <c r="AY324" s="17" t="s">
        <v>125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84</v>
      </c>
      <c r="BK324" s="230">
        <f>ROUND(I324*H324,2)</f>
        <v>0</v>
      </c>
      <c r="BL324" s="17" t="s">
        <v>132</v>
      </c>
      <c r="BM324" s="229" t="s">
        <v>401</v>
      </c>
    </row>
    <row r="325" s="2" customFormat="1" ht="24.15" customHeight="1">
      <c r="A325" s="38"/>
      <c r="B325" s="39"/>
      <c r="C325" s="218" t="s">
        <v>402</v>
      </c>
      <c r="D325" s="218" t="s">
        <v>127</v>
      </c>
      <c r="E325" s="219" t="s">
        <v>403</v>
      </c>
      <c r="F325" s="220" t="s">
        <v>404</v>
      </c>
      <c r="G325" s="221" t="s">
        <v>296</v>
      </c>
      <c r="H325" s="222">
        <v>35</v>
      </c>
      <c r="I325" s="223"/>
      <c r="J325" s="224">
        <f>ROUND(I325*H325,2)</f>
        <v>0</v>
      </c>
      <c r="K325" s="220" t="s">
        <v>1</v>
      </c>
      <c r="L325" s="44"/>
      <c r="M325" s="225" t="s">
        <v>1</v>
      </c>
      <c r="N325" s="226" t="s">
        <v>41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132</v>
      </c>
      <c r="AT325" s="229" t="s">
        <v>127</v>
      </c>
      <c r="AU325" s="229" t="s">
        <v>86</v>
      </c>
      <c r="AY325" s="17" t="s">
        <v>125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84</v>
      </c>
      <c r="BK325" s="230">
        <f>ROUND(I325*H325,2)</f>
        <v>0</v>
      </c>
      <c r="BL325" s="17" t="s">
        <v>132</v>
      </c>
      <c r="BM325" s="229" t="s">
        <v>405</v>
      </c>
    </row>
    <row r="326" s="14" customFormat="1">
      <c r="A326" s="14"/>
      <c r="B326" s="242"/>
      <c r="C326" s="243"/>
      <c r="D326" s="233" t="s">
        <v>133</v>
      </c>
      <c r="E326" s="244" t="s">
        <v>1</v>
      </c>
      <c r="F326" s="245" t="s">
        <v>406</v>
      </c>
      <c r="G326" s="243"/>
      <c r="H326" s="246">
        <v>35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2" t="s">
        <v>133</v>
      </c>
      <c r="AU326" s="252" t="s">
        <v>86</v>
      </c>
      <c r="AV326" s="14" t="s">
        <v>86</v>
      </c>
      <c r="AW326" s="14" t="s">
        <v>32</v>
      </c>
      <c r="AX326" s="14" t="s">
        <v>76</v>
      </c>
      <c r="AY326" s="252" t="s">
        <v>125</v>
      </c>
    </row>
    <row r="327" s="15" customFormat="1">
      <c r="A327" s="15"/>
      <c r="B327" s="253"/>
      <c r="C327" s="254"/>
      <c r="D327" s="233" t="s">
        <v>133</v>
      </c>
      <c r="E327" s="255" t="s">
        <v>1</v>
      </c>
      <c r="F327" s="256" t="s">
        <v>138</v>
      </c>
      <c r="G327" s="254"/>
      <c r="H327" s="257">
        <v>35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3" t="s">
        <v>133</v>
      </c>
      <c r="AU327" s="263" t="s">
        <v>86</v>
      </c>
      <c r="AV327" s="15" t="s">
        <v>132</v>
      </c>
      <c r="AW327" s="15" t="s">
        <v>32</v>
      </c>
      <c r="AX327" s="15" t="s">
        <v>84</v>
      </c>
      <c r="AY327" s="263" t="s">
        <v>125</v>
      </c>
    </row>
    <row r="328" s="2" customFormat="1" ht="16.5" customHeight="1">
      <c r="A328" s="38"/>
      <c r="B328" s="39"/>
      <c r="C328" s="218" t="s">
        <v>284</v>
      </c>
      <c r="D328" s="218" t="s">
        <v>127</v>
      </c>
      <c r="E328" s="219" t="s">
        <v>407</v>
      </c>
      <c r="F328" s="220" t="s">
        <v>408</v>
      </c>
      <c r="G328" s="221" t="s">
        <v>296</v>
      </c>
      <c r="H328" s="222">
        <v>10</v>
      </c>
      <c r="I328" s="223"/>
      <c r="J328" s="224">
        <f>ROUND(I328*H328,2)</f>
        <v>0</v>
      </c>
      <c r="K328" s="220" t="s">
        <v>131</v>
      </c>
      <c r="L328" s="44"/>
      <c r="M328" s="225" t="s">
        <v>1</v>
      </c>
      <c r="N328" s="226" t="s">
        <v>41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132</v>
      </c>
      <c r="AT328" s="229" t="s">
        <v>127</v>
      </c>
      <c r="AU328" s="229" t="s">
        <v>86</v>
      </c>
      <c r="AY328" s="17" t="s">
        <v>125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84</v>
      </c>
      <c r="BK328" s="230">
        <f>ROUND(I328*H328,2)</f>
        <v>0</v>
      </c>
      <c r="BL328" s="17" t="s">
        <v>132</v>
      </c>
      <c r="BM328" s="229" t="s">
        <v>409</v>
      </c>
    </row>
    <row r="329" s="2" customFormat="1" ht="33" customHeight="1">
      <c r="A329" s="38"/>
      <c r="B329" s="39"/>
      <c r="C329" s="265" t="s">
        <v>410</v>
      </c>
      <c r="D329" s="265" t="s">
        <v>221</v>
      </c>
      <c r="E329" s="266" t="s">
        <v>411</v>
      </c>
      <c r="F329" s="267" t="s">
        <v>412</v>
      </c>
      <c r="G329" s="268" t="s">
        <v>296</v>
      </c>
      <c r="H329" s="269">
        <v>10</v>
      </c>
      <c r="I329" s="270"/>
      <c r="J329" s="271">
        <f>ROUND(I329*H329,2)</f>
        <v>0</v>
      </c>
      <c r="K329" s="267" t="s">
        <v>1</v>
      </c>
      <c r="L329" s="272"/>
      <c r="M329" s="273" t="s">
        <v>1</v>
      </c>
      <c r="N329" s="274" t="s">
        <v>41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147</v>
      </c>
      <c r="AT329" s="229" t="s">
        <v>221</v>
      </c>
      <c r="AU329" s="229" t="s">
        <v>86</v>
      </c>
      <c r="AY329" s="17" t="s">
        <v>125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84</v>
      </c>
      <c r="BK329" s="230">
        <f>ROUND(I329*H329,2)</f>
        <v>0</v>
      </c>
      <c r="BL329" s="17" t="s">
        <v>132</v>
      </c>
      <c r="BM329" s="229" t="s">
        <v>413</v>
      </c>
    </row>
    <row r="330" s="2" customFormat="1" ht="24.15" customHeight="1">
      <c r="A330" s="38"/>
      <c r="B330" s="39"/>
      <c r="C330" s="265" t="s">
        <v>288</v>
      </c>
      <c r="D330" s="265" t="s">
        <v>221</v>
      </c>
      <c r="E330" s="266" t="s">
        <v>414</v>
      </c>
      <c r="F330" s="267" t="s">
        <v>415</v>
      </c>
      <c r="G330" s="268" t="s">
        <v>296</v>
      </c>
      <c r="H330" s="269">
        <v>10</v>
      </c>
      <c r="I330" s="270"/>
      <c r="J330" s="271">
        <f>ROUND(I330*H330,2)</f>
        <v>0</v>
      </c>
      <c r="K330" s="267" t="s">
        <v>1</v>
      </c>
      <c r="L330" s="272"/>
      <c r="M330" s="273" t="s">
        <v>1</v>
      </c>
      <c r="N330" s="274" t="s">
        <v>41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147</v>
      </c>
      <c r="AT330" s="229" t="s">
        <v>221</v>
      </c>
      <c r="AU330" s="229" t="s">
        <v>86</v>
      </c>
      <c r="AY330" s="17" t="s">
        <v>125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132</v>
      </c>
      <c r="BM330" s="229" t="s">
        <v>416</v>
      </c>
    </row>
    <row r="331" s="2" customFormat="1" ht="16.5" customHeight="1">
      <c r="A331" s="38"/>
      <c r="B331" s="39"/>
      <c r="C331" s="218" t="s">
        <v>417</v>
      </c>
      <c r="D331" s="218" t="s">
        <v>127</v>
      </c>
      <c r="E331" s="219" t="s">
        <v>418</v>
      </c>
      <c r="F331" s="220" t="s">
        <v>419</v>
      </c>
      <c r="G331" s="221" t="s">
        <v>296</v>
      </c>
      <c r="H331" s="222">
        <v>3</v>
      </c>
      <c r="I331" s="223"/>
      <c r="J331" s="224">
        <f>ROUND(I331*H331,2)</f>
        <v>0</v>
      </c>
      <c r="K331" s="220" t="s">
        <v>131</v>
      </c>
      <c r="L331" s="44"/>
      <c r="M331" s="225" t="s">
        <v>1</v>
      </c>
      <c r="N331" s="226" t="s">
        <v>41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132</v>
      </c>
      <c r="AT331" s="229" t="s">
        <v>127</v>
      </c>
      <c r="AU331" s="229" t="s">
        <v>86</v>
      </c>
      <c r="AY331" s="17" t="s">
        <v>125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84</v>
      </c>
      <c r="BK331" s="230">
        <f>ROUND(I331*H331,2)</f>
        <v>0</v>
      </c>
      <c r="BL331" s="17" t="s">
        <v>132</v>
      </c>
      <c r="BM331" s="229" t="s">
        <v>420</v>
      </c>
    </row>
    <row r="332" s="14" customFormat="1">
      <c r="A332" s="14"/>
      <c r="B332" s="242"/>
      <c r="C332" s="243"/>
      <c r="D332" s="233" t="s">
        <v>133</v>
      </c>
      <c r="E332" s="244" t="s">
        <v>1</v>
      </c>
      <c r="F332" s="245" t="s">
        <v>141</v>
      </c>
      <c r="G332" s="243"/>
      <c r="H332" s="246">
        <v>3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133</v>
      </c>
      <c r="AU332" s="252" t="s">
        <v>86</v>
      </c>
      <c r="AV332" s="14" t="s">
        <v>86</v>
      </c>
      <c r="AW332" s="14" t="s">
        <v>32</v>
      </c>
      <c r="AX332" s="14" t="s">
        <v>76</v>
      </c>
      <c r="AY332" s="252" t="s">
        <v>125</v>
      </c>
    </row>
    <row r="333" s="15" customFormat="1">
      <c r="A333" s="15"/>
      <c r="B333" s="253"/>
      <c r="C333" s="254"/>
      <c r="D333" s="233" t="s">
        <v>133</v>
      </c>
      <c r="E333" s="255" t="s">
        <v>1</v>
      </c>
      <c r="F333" s="256" t="s">
        <v>138</v>
      </c>
      <c r="G333" s="254"/>
      <c r="H333" s="257">
        <v>3</v>
      </c>
      <c r="I333" s="258"/>
      <c r="J333" s="254"/>
      <c r="K333" s="254"/>
      <c r="L333" s="259"/>
      <c r="M333" s="260"/>
      <c r="N333" s="261"/>
      <c r="O333" s="261"/>
      <c r="P333" s="261"/>
      <c r="Q333" s="261"/>
      <c r="R333" s="261"/>
      <c r="S333" s="261"/>
      <c r="T333" s="26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3" t="s">
        <v>133</v>
      </c>
      <c r="AU333" s="263" t="s">
        <v>86</v>
      </c>
      <c r="AV333" s="15" t="s">
        <v>132</v>
      </c>
      <c r="AW333" s="15" t="s">
        <v>32</v>
      </c>
      <c r="AX333" s="15" t="s">
        <v>84</v>
      </c>
      <c r="AY333" s="263" t="s">
        <v>125</v>
      </c>
    </row>
    <row r="334" s="2" customFormat="1" ht="16.5" customHeight="1">
      <c r="A334" s="38"/>
      <c r="B334" s="39"/>
      <c r="C334" s="265" t="s">
        <v>292</v>
      </c>
      <c r="D334" s="265" t="s">
        <v>221</v>
      </c>
      <c r="E334" s="266" t="s">
        <v>421</v>
      </c>
      <c r="F334" s="267" t="s">
        <v>422</v>
      </c>
      <c r="G334" s="268" t="s">
        <v>296</v>
      </c>
      <c r="H334" s="269">
        <v>3</v>
      </c>
      <c r="I334" s="270"/>
      <c r="J334" s="271">
        <f>ROUND(I334*H334,2)</f>
        <v>0</v>
      </c>
      <c r="K334" s="267" t="s">
        <v>1</v>
      </c>
      <c r="L334" s="272"/>
      <c r="M334" s="273" t="s">
        <v>1</v>
      </c>
      <c r="N334" s="274" t="s">
        <v>41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147</v>
      </c>
      <c r="AT334" s="229" t="s">
        <v>221</v>
      </c>
      <c r="AU334" s="229" t="s">
        <v>86</v>
      </c>
      <c r="AY334" s="17" t="s">
        <v>125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84</v>
      </c>
      <c r="BK334" s="230">
        <f>ROUND(I334*H334,2)</f>
        <v>0</v>
      </c>
      <c r="BL334" s="17" t="s">
        <v>132</v>
      </c>
      <c r="BM334" s="229" t="s">
        <v>423</v>
      </c>
    </row>
    <row r="335" s="2" customFormat="1" ht="21.75" customHeight="1">
      <c r="A335" s="38"/>
      <c r="B335" s="39"/>
      <c r="C335" s="265" t="s">
        <v>424</v>
      </c>
      <c r="D335" s="265" t="s">
        <v>221</v>
      </c>
      <c r="E335" s="266" t="s">
        <v>425</v>
      </c>
      <c r="F335" s="267" t="s">
        <v>426</v>
      </c>
      <c r="G335" s="268" t="s">
        <v>296</v>
      </c>
      <c r="H335" s="269">
        <v>3</v>
      </c>
      <c r="I335" s="270"/>
      <c r="J335" s="271">
        <f>ROUND(I335*H335,2)</f>
        <v>0</v>
      </c>
      <c r="K335" s="267" t="s">
        <v>1</v>
      </c>
      <c r="L335" s="272"/>
      <c r="M335" s="273" t="s">
        <v>1</v>
      </c>
      <c r="N335" s="274" t="s">
        <v>41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147</v>
      </c>
      <c r="AT335" s="229" t="s">
        <v>221</v>
      </c>
      <c r="AU335" s="229" t="s">
        <v>86</v>
      </c>
      <c r="AY335" s="17" t="s">
        <v>125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84</v>
      </c>
      <c r="BK335" s="230">
        <f>ROUND(I335*H335,2)</f>
        <v>0</v>
      </c>
      <c r="BL335" s="17" t="s">
        <v>132</v>
      </c>
      <c r="BM335" s="229" t="s">
        <v>427</v>
      </c>
    </row>
    <row r="336" s="2" customFormat="1" ht="16.5" customHeight="1">
      <c r="A336" s="38"/>
      <c r="B336" s="39"/>
      <c r="C336" s="218" t="s">
        <v>297</v>
      </c>
      <c r="D336" s="218" t="s">
        <v>127</v>
      </c>
      <c r="E336" s="219" t="s">
        <v>428</v>
      </c>
      <c r="F336" s="220" t="s">
        <v>429</v>
      </c>
      <c r="G336" s="221" t="s">
        <v>170</v>
      </c>
      <c r="H336" s="222">
        <v>340</v>
      </c>
      <c r="I336" s="223"/>
      <c r="J336" s="224">
        <f>ROUND(I336*H336,2)</f>
        <v>0</v>
      </c>
      <c r="K336" s="220" t="s">
        <v>131</v>
      </c>
      <c r="L336" s="44"/>
      <c r="M336" s="225" t="s">
        <v>1</v>
      </c>
      <c r="N336" s="226" t="s">
        <v>41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132</v>
      </c>
      <c r="AT336" s="229" t="s">
        <v>127</v>
      </c>
      <c r="AU336" s="229" t="s">
        <v>86</v>
      </c>
      <c r="AY336" s="17" t="s">
        <v>125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84</v>
      </c>
      <c r="BK336" s="230">
        <f>ROUND(I336*H336,2)</f>
        <v>0</v>
      </c>
      <c r="BL336" s="17" t="s">
        <v>132</v>
      </c>
      <c r="BM336" s="229" t="s">
        <v>430</v>
      </c>
    </row>
    <row r="337" s="2" customFormat="1" ht="24.15" customHeight="1">
      <c r="A337" s="38"/>
      <c r="B337" s="39"/>
      <c r="C337" s="218" t="s">
        <v>431</v>
      </c>
      <c r="D337" s="218" t="s">
        <v>127</v>
      </c>
      <c r="E337" s="219" t="s">
        <v>432</v>
      </c>
      <c r="F337" s="220" t="s">
        <v>433</v>
      </c>
      <c r="G337" s="221" t="s">
        <v>170</v>
      </c>
      <c r="H337" s="222">
        <v>330.5</v>
      </c>
      <c r="I337" s="223"/>
      <c r="J337" s="224">
        <f>ROUND(I337*H337,2)</f>
        <v>0</v>
      </c>
      <c r="K337" s="220" t="s">
        <v>131</v>
      </c>
      <c r="L337" s="44"/>
      <c r="M337" s="225" t="s">
        <v>1</v>
      </c>
      <c r="N337" s="226" t="s">
        <v>41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132</v>
      </c>
      <c r="AT337" s="229" t="s">
        <v>127</v>
      </c>
      <c r="AU337" s="229" t="s">
        <v>86</v>
      </c>
      <c r="AY337" s="17" t="s">
        <v>125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84</v>
      </c>
      <c r="BK337" s="230">
        <f>ROUND(I337*H337,2)</f>
        <v>0</v>
      </c>
      <c r="BL337" s="17" t="s">
        <v>132</v>
      </c>
      <c r="BM337" s="229" t="s">
        <v>434</v>
      </c>
    </row>
    <row r="338" s="14" customFormat="1">
      <c r="A338" s="14"/>
      <c r="B338" s="242"/>
      <c r="C338" s="243"/>
      <c r="D338" s="233" t="s">
        <v>133</v>
      </c>
      <c r="E338" s="244" t="s">
        <v>1</v>
      </c>
      <c r="F338" s="245" t="s">
        <v>246</v>
      </c>
      <c r="G338" s="243"/>
      <c r="H338" s="246">
        <v>330.5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2" t="s">
        <v>133</v>
      </c>
      <c r="AU338" s="252" t="s">
        <v>86</v>
      </c>
      <c r="AV338" s="14" t="s">
        <v>86</v>
      </c>
      <c r="AW338" s="14" t="s">
        <v>32</v>
      </c>
      <c r="AX338" s="14" t="s">
        <v>76</v>
      </c>
      <c r="AY338" s="252" t="s">
        <v>125</v>
      </c>
    </row>
    <row r="339" s="15" customFormat="1">
      <c r="A339" s="15"/>
      <c r="B339" s="253"/>
      <c r="C339" s="254"/>
      <c r="D339" s="233" t="s">
        <v>133</v>
      </c>
      <c r="E339" s="255" t="s">
        <v>1</v>
      </c>
      <c r="F339" s="256" t="s">
        <v>138</v>
      </c>
      <c r="G339" s="254"/>
      <c r="H339" s="257">
        <v>330.5</v>
      </c>
      <c r="I339" s="258"/>
      <c r="J339" s="254"/>
      <c r="K339" s="254"/>
      <c r="L339" s="259"/>
      <c r="M339" s="260"/>
      <c r="N339" s="261"/>
      <c r="O339" s="261"/>
      <c r="P339" s="261"/>
      <c r="Q339" s="261"/>
      <c r="R339" s="261"/>
      <c r="S339" s="261"/>
      <c r="T339" s="262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3" t="s">
        <v>133</v>
      </c>
      <c r="AU339" s="263" t="s">
        <v>86</v>
      </c>
      <c r="AV339" s="15" t="s">
        <v>132</v>
      </c>
      <c r="AW339" s="15" t="s">
        <v>32</v>
      </c>
      <c r="AX339" s="15" t="s">
        <v>84</v>
      </c>
      <c r="AY339" s="263" t="s">
        <v>125</v>
      </c>
    </row>
    <row r="340" s="2" customFormat="1" ht="37.8" customHeight="1">
      <c r="A340" s="38"/>
      <c r="B340" s="39"/>
      <c r="C340" s="218" t="s">
        <v>301</v>
      </c>
      <c r="D340" s="218" t="s">
        <v>127</v>
      </c>
      <c r="E340" s="219" t="s">
        <v>435</v>
      </c>
      <c r="F340" s="220" t="s">
        <v>436</v>
      </c>
      <c r="G340" s="221" t="s">
        <v>179</v>
      </c>
      <c r="H340" s="222">
        <v>1.6080000000000001</v>
      </c>
      <c r="I340" s="223"/>
      <c r="J340" s="224">
        <f>ROUND(I340*H340,2)</f>
        <v>0</v>
      </c>
      <c r="K340" s="220" t="s">
        <v>131</v>
      </c>
      <c r="L340" s="44"/>
      <c r="M340" s="225" t="s">
        <v>1</v>
      </c>
      <c r="N340" s="226" t="s">
        <v>41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132</v>
      </c>
      <c r="AT340" s="229" t="s">
        <v>127</v>
      </c>
      <c r="AU340" s="229" t="s">
        <v>86</v>
      </c>
      <c r="AY340" s="17" t="s">
        <v>125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84</v>
      </c>
      <c r="BK340" s="230">
        <f>ROUND(I340*H340,2)</f>
        <v>0</v>
      </c>
      <c r="BL340" s="17" t="s">
        <v>132</v>
      </c>
      <c r="BM340" s="229" t="s">
        <v>437</v>
      </c>
    </row>
    <row r="341" s="14" customFormat="1">
      <c r="A341" s="14"/>
      <c r="B341" s="242"/>
      <c r="C341" s="243"/>
      <c r="D341" s="233" t="s">
        <v>133</v>
      </c>
      <c r="E341" s="244" t="s">
        <v>1</v>
      </c>
      <c r="F341" s="245" t="s">
        <v>438</v>
      </c>
      <c r="G341" s="243"/>
      <c r="H341" s="246">
        <v>1.6080000000000001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2" t="s">
        <v>133</v>
      </c>
      <c r="AU341" s="252" t="s">
        <v>86</v>
      </c>
      <c r="AV341" s="14" t="s">
        <v>86</v>
      </c>
      <c r="AW341" s="14" t="s">
        <v>32</v>
      </c>
      <c r="AX341" s="14" t="s">
        <v>76</v>
      </c>
      <c r="AY341" s="252" t="s">
        <v>125</v>
      </c>
    </row>
    <row r="342" s="15" customFormat="1">
      <c r="A342" s="15"/>
      <c r="B342" s="253"/>
      <c r="C342" s="254"/>
      <c r="D342" s="233" t="s">
        <v>133</v>
      </c>
      <c r="E342" s="255" t="s">
        <v>1</v>
      </c>
      <c r="F342" s="256" t="s">
        <v>138</v>
      </c>
      <c r="G342" s="254"/>
      <c r="H342" s="257">
        <v>1.6080000000000001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3" t="s">
        <v>133</v>
      </c>
      <c r="AU342" s="263" t="s">
        <v>86</v>
      </c>
      <c r="AV342" s="15" t="s">
        <v>132</v>
      </c>
      <c r="AW342" s="15" t="s">
        <v>32</v>
      </c>
      <c r="AX342" s="15" t="s">
        <v>84</v>
      </c>
      <c r="AY342" s="263" t="s">
        <v>125</v>
      </c>
    </row>
    <row r="343" s="2" customFormat="1" ht="24.15" customHeight="1">
      <c r="A343" s="38"/>
      <c r="B343" s="39"/>
      <c r="C343" s="218" t="s">
        <v>439</v>
      </c>
      <c r="D343" s="218" t="s">
        <v>127</v>
      </c>
      <c r="E343" s="219" t="s">
        <v>440</v>
      </c>
      <c r="F343" s="220" t="s">
        <v>441</v>
      </c>
      <c r="G343" s="221" t="s">
        <v>296</v>
      </c>
      <c r="H343" s="222">
        <v>24</v>
      </c>
      <c r="I343" s="223"/>
      <c r="J343" s="224">
        <f>ROUND(I343*H343,2)</f>
        <v>0</v>
      </c>
      <c r="K343" s="220" t="s">
        <v>1</v>
      </c>
      <c r="L343" s="44"/>
      <c r="M343" s="225" t="s">
        <v>1</v>
      </c>
      <c r="N343" s="226" t="s">
        <v>41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132</v>
      </c>
      <c r="AT343" s="229" t="s">
        <v>127</v>
      </c>
      <c r="AU343" s="229" t="s">
        <v>86</v>
      </c>
      <c r="AY343" s="17" t="s">
        <v>125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84</v>
      </c>
      <c r="BK343" s="230">
        <f>ROUND(I343*H343,2)</f>
        <v>0</v>
      </c>
      <c r="BL343" s="17" t="s">
        <v>132</v>
      </c>
      <c r="BM343" s="229" t="s">
        <v>442</v>
      </c>
    </row>
    <row r="344" s="13" customFormat="1">
      <c r="A344" s="13"/>
      <c r="B344" s="231"/>
      <c r="C344" s="232"/>
      <c r="D344" s="233" t="s">
        <v>133</v>
      </c>
      <c r="E344" s="234" t="s">
        <v>1</v>
      </c>
      <c r="F344" s="235" t="s">
        <v>285</v>
      </c>
      <c r="G344" s="232"/>
      <c r="H344" s="234" t="s">
        <v>1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133</v>
      </c>
      <c r="AU344" s="241" t="s">
        <v>86</v>
      </c>
      <c r="AV344" s="13" t="s">
        <v>84</v>
      </c>
      <c r="AW344" s="13" t="s">
        <v>32</v>
      </c>
      <c r="AX344" s="13" t="s">
        <v>76</v>
      </c>
      <c r="AY344" s="241" t="s">
        <v>125</v>
      </c>
    </row>
    <row r="345" s="14" customFormat="1">
      <c r="A345" s="14"/>
      <c r="B345" s="242"/>
      <c r="C345" s="243"/>
      <c r="D345" s="233" t="s">
        <v>133</v>
      </c>
      <c r="E345" s="244" t="s">
        <v>1</v>
      </c>
      <c r="F345" s="245" t="s">
        <v>184</v>
      </c>
      <c r="G345" s="243"/>
      <c r="H345" s="246">
        <v>24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133</v>
      </c>
      <c r="AU345" s="252" t="s">
        <v>86</v>
      </c>
      <c r="AV345" s="14" t="s">
        <v>86</v>
      </c>
      <c r="AW345" s="14" t="s">
        <v>32</v>
      </c>
      <c r="AX345" s="14" t="s">
        <v>76</v>
      </c>
      <c r="AY345" s="252" t="s">
        <v>125</v>
      </c>
    </row>
    <row r="346" s="15" customFormat="1">
      <c r="A346" s="15"/>
      <c r="B346" s="253"/>
      <c r="C346" s="254"/>
      <c r="D346" s="233" t="s">
        <v>133</v>
      </c>
      <c r="E346" s="255" t="s">
        <v>1</v>
      </c>
      <c r="F346" s="256" t="s">
        <v>138</v>
      </c>
      <c r="G346" s="254"/>
      <c r="H346" s="257">
        <v>24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3" t="s">
        <v>133</v>
      </c>
      <c r="AU346" s="263" t="s">
        <v>86</v>
      </c>
      <c r="AV346" s="15" t="s">
        <v>132</v>
      </c>
      <c r="AW346" s="15" t="s">
        <v>32</v>
      </c>
      <c r="AX346" s="15" t="s">
        <v>84</v>
      </c>
      <c r="AY346" s="263" t="s">
        <v>125</v>
      </c>
    </row>
    <row r="347" s="12" customFormat="1" ht="22.8" customHeight="1">
      <c r="A347" s="12"/>
      <c r="B347" s="202"/>
      <c r="C347" s="203"/>
      <c r="D347" s="204" t="s">
        <v>75</v>
      </c>
      <c r="E347" s="216" t="s">
        <v>167</v>
      </c>
      <c r="F347" s="216" t="s">
        <v>443</v>
      </c>
      <c r="G347" s="203"/>
      <c r="H347" s="203"/>
      <c r="I347" s="206"/>
      <c r="J347" s="217">
        <f>BK347</f>
        <v>0</v>
      </c>
      <c r="K347" s="203"/>
      <c r="L347" s="208"/>
      <c r="M347" s="209"/>
      <c r="N347" s="210"/>
      <c r="O347" s="210"/>
      <c r="P347" s="211">
        <f>SUM(P348:P359)</f>
        <v>0</v>
      </c>
      <c r="Q347" s="210"/>
      <c r="R347" s="211">
        <f>SUM(R348:R359)</f>
        <v>0</v>
      </c>
      <c r="S347" s="210"/>
      <c r="T347" s="212">
        <f>SUM(T348:T359)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3" t="s">
        <v>84</v>
      </c>
      <c r="AT347" s="214" t="s">
        <v>75</v>
      </c>
      <c r="AU347" s="214" t="s">
        <v>84</v>
      </c>
      <c r="AY347" s="213" t="s">
        <v>125</v>
      </c>
      <c r="BK347" s="215">
        <f>SUM(BK348:BK359)</f>
        <v>0</v>
      </c>
    </row>
    <row r="348" s="2" customFormat="1" ht="37.8" customHeight="1">
      <c r="A348" s="38"/>
      <c r="B348" s="39"/>
      <c r="C348" s="218" t="s">
        <v>304</v>
      </c>
      <c r="D348" s="218" t="s">
        <v>127</v>
      </c>
      <c r="E348" s="219" t="s">
        <v>444</v>
      </c>
      <c r="F348" s="220" t="s">
        <v>445</v>
      </c>
      <c r="G348" s="221" t="s">
        <v>170</v>
      </c>
      <c r="H348" s="222">
        <v>661</v>
      </c>
      <c r="I348" s="223"/>
      <c r="J348" s="224">
        <f>ROUND(I348*H348,2)</f>
        <v>0</v>
      </c>
      <c r="K348" s="220" t="s">
        <v>131</v>
      </c>
      <c r="L348" s="44"/>
      <c r="M348" s="225" t="s">
        <v>1</v>
      </c>
      <c r="N348" s="226" t="s">
        <v>41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132</v>
      </c>
      <c r="AT348" s="229" t="s">
        <v>127</v>
      </c>
      <c r="AU348" s="229" t="s">
        <v>86</v>
      </c>
      <c r="AY348" s="17" t="s">
        <v>125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84</v>
      </c>
      <c r="BK348" s="230">
        <f>ROUND(I348*H348,2)</f>
        <v>0</v>
      </c>
      <c r="BL348" s="17" t="s">
        <v>132</v>
      </c>
      <c r="BM348" s="229" t="s">
        <v>446</v>
      </c>
    </row>
    <row r="349" s="14" customFormat="1">
      <c r="A349" s="14"/>
      <c r="B349" s="242"/>
      <c r="C349" s="243"/>
      <c r="D349" s="233" t="s">
        <v>133</v>
      </c>
      <c r="E349" s="244" t="s">
        <v>1</v>
      </c>
      <c r="F349" s="245" t="s">
        <v>447</v>
      </c>
      <c r="G349" s="243"/>
      <c r="H349" s="246">
        <v>661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133</v>
      </c>
      <c r="AU349" s="252" t="s">
        <v>86</v>
      </c>
      <c r="AV349" s="14" t="s">
        <v>86</v>
      </c>
      <c r="AW349" s="14" t="s">
        <v>32</v>
      </c>
      <c r="AX349" s="14" t="s">
        <v>76</v>
      </c>
      <c r="AY349" s="252" t="s">
        <v>125</v>
      </c>
    </row>
    <row r="350" s="15" customFormat="1">
      <c r="A350" s="15"/>
      <c r="B350" s="253"/>
      <c r="C350" s="254"/>
      <c r="D350" s="233" t="s">
        <v>133</v>
      </c>
      <c r="E350" s="255" t="s">
        <v>1</v>
      </c>
      <c r="F350" s="256" t="s">
        <v>138</v>
      </c>
      <c r="G350" s="254"/>
      <c r="H350" s="257">
        <v>661</v>
      </c>
      <c r="I350" s="258"/>
      <c r="J350" s="254"/>
      <c r="K350" s="254"/>
      <c r="L350" s="259"/>
      <c r="M350" s="260"/>
      <c r="N350" s="261"/>
      <c r="O350" s="261"/>
      <c r="P350" s="261"/>
      <c r="Q350" s="261"/>
      <c r="R350" s="261"/>
      <c r="S350" s="261"/>
      <c r="T350" s="26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3" t="s">
        <v>133</v>
      </c>
      <c r="AU350" s="263" t="s">
        <v>86</v>
      </c>
      <c r="AV350" s="15" t="s">
        <v>132</v>
      </c>
      <c r="AW350" s="15" t="s">
        <v>32</v>
      </c>
      <c r="AX350" s="15" t="s">
        <v>84</v>
      </c>
      <c r="AY350" s="263" t="s">
        <v>125</v>
      </c>
    </row>
    <row r="351" s="2" customFormat="1" ht="55.5" customHeight="1">
      <c r="A351" s="38"/>
      <c r="B351" s="39"/>
      <c r="C351" s="218" t="s">
        <v>448</v>
      </c>
      <c r="D351" s="218" t="s">
        <v>127</v>
      </c>
      <c r="E351" s="219" t="s">
        <v>449</v>
      </c>
      <c r="F351" s="220" t="s">
        <v>450</v>
      </c>
      <c r="G351" s="221" t="s">
        <v>170</v>
      </c>
      <c r="H351" s="222">
        <v>661</v>
      </c>
      <c r="I351" s="223"/>
      <c r="J351" s="224">
        <f>ROUND(I351*H351,2)</f>
        <v>0</v>
      </c>
      <c r="K351" s="220" t="s">
        <v>131</v>
      </c>
      <c r="L351" s="44"/>
      <c r="M351" s="225" t="s">
        <v>1</v>
      </c>
      <c r="N351" s="226" t="s">
        <v>41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132</v>
      </c>
      <c r="AT351" s="229" t="s">
        <v>127</v>
      </c>
      <c r="AU351" s="229" t="s">
        <v>86</v>
      </c>
      <c r="AY351" s="17" t="s">
        <v>125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84</v>
      </c>
      <c r="BK351" s="230">
        <f>ROUND(I351*H351,2)</f>
        <v>0</v>
      </c>
      <c r="BL351" s="17" t="s">
        <v>132</v>
      </c>
      <c r="BM351" s="229" t="s">
        <v>451</v>
      </c>
    </row>
    <row r="352" s="14" customFormat="1">
      <c r="A352" s="14"/>
      <c r="B352" s="242"/>
      <c r="C352" s="243"/>
      <c r="D352" s="233" t="s">
        <v>133</v>
      </c>
      <c r="E352" s="244" t="s">
        <v>1</v>
      </c>
      <c r="F352" s="245" t="s">
        <v>447</v>
      </c>
      <c r="G352" s="243"/>
      <c r="H352" s="246">
        <v>661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133</v>
      </c>
      <c r="AU352" s="252" t="s">
        <v>86</v>
      </c>
      <c r="AV352" s="14" t="s">
        <v>86</v>
      </c>
      <c r="AW352" s="14" t="s">
        <v>32</v>
      </c>
      <c r="AX352" s="14" t="s">
        <v>76</v>
      </c>
      <c r="AY352" s="252" t="s">
        <v>125</v>
      </c>
    </row>
    <row r="353" s="15" customFormat="1">
      <c r="A353" s="15"/>
      <c r="B353" s="253"/>
      <c r="C353" s="254"/>
      <c r="D353" s="233" t="s">
        <v>133</v>
      </c>
      <c r="E353" s="255" t="s">
        <v>1</v>
      </c>
      <c r="F353" s="256" t="s">
        <v>138</v>
      </c>
      <c r="G353" s="254"/>
      <c r="H353" s="257">
        <v>661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3" t="s">
        <v>133</v>
      </c>
      <c r="AU353" s="263" t="s">
        <v>86</v>
      </c>
      <c r="AV353" s="15" t="s">
        <v>132</v>
      </c>
      <c r="AW353" s="15" t="s">
        <v>32</v>
      </c>
      <c r="AX353" s="15" t="s">
        <v>84</v>
      </c>
      <c r="AY353" s="263" t="s">
        <v>125</v>
      </c>
    </row>
    <row r="354" s="2" customFormat="1" ht="37.8" customHeight="1">
      <c r="A354" s="38"/>
      <c r="B354" s="39"/>
      <c r="C354" s="218" t="s">
        <v>308</v>
      </c>
      <c r="D354" s="218" t="s">
        <v>127</v>
      </c>
      <c r="E354" s="219" t="s">
        <v>452</v>
      </c>
      <c r="F354" s="220" t="s">
        <v>453</v>
      </c>
      <c r="G354" s="221" t="s">
        <v>170</v>
      </c>
      <c r="H354" s="222">
        <v>661</v>
      </c>
      <c r="I354" s="223"/>
      <c r="J354" s="224">
        <f>ROUND(I354*H354,2)</f>
        <v>0</v>
      </c>
      <c r="K354" s="220" t="s">
        <v>131</v>
      </c>
      <c r="L354" s="44"/>
      <c r="M354" s="225" t="s">
        <v>1</v>
      </c>
      <c r="N354" s="226" t="s">
        <v>41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132</v>
      </c>
      <c r="AT354" s="229" t="s">
        <v>127</v>
      </c>
      <c r="AU354" s="229" t="s">
        <v>86</v>
      </c>
      <c r="AY354" s="17" t="s">
        <v>125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84</v>
      </c>
      <c r="BK354" s="230">
        <f>ROUND(I354*H354,2)</f>
        <v>0</v>
      </c>
      <c r="BL354" s="17" t="s">
        <v>132</v>
      </c>
      <c r="BM354" s="229" t="s">
        <v>454</v>
      </c>
    </row>
    <row r="355" s="14" customFormat="1">
      <c r="A355" s="14"/>
      <c r="B355" s="242"/>
      <c r="C355" s="243"/>
      <c r="D355" s="233" t="s">
        <v>133</v>
      </c>
      <c r="E355" s="244" t="s">
        <v>1</v>
      </c>
      <c r="F355" s="245" t="s">
        <v>447</v>
      </c>
      <c r="G355" s="243"/>
      <c r="H355" s="246">
        <v>661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133</v>
      </c>
      <c r="AU355" s="252" t="s">
        <v>86</v>
      </c>
      <c r="AV355" s="14" t="s">
        <v>86</v>
      </c>
      <c r="AW355" s="14" t="s">
        <v>32</v>
      </c>
      <c r="AX355" s="14" t="s">
        <v>76</v>
      </c>
      <c r="AY355" s="252" t="s">
        <v>125</v>
      </c>
    </row>
    <row r="356" s="15" customFormat="1">
      <c r="A356" s="15"/>
      <c r="B356" s="253"/>
      <c r="C356" s="254"/>
      <c r="D356" s="233" t="s">
        <v>133</v>
      </c>
      <c r="E356" s="255" t="s">
        <v>1</v>
      </c>
      <c r="F356" s="256" t="s">
        <v>138</v>
      </c>
      <c r="G356" s="254"/>
      <c r="H356" s="257">
        <v>661</v>
      </c>
      <c r="I356" s="258"/>
      <c r="J356" s="254"/>
      <c r="K356" s="254"/>
      <c r="L356" s="259"/>
      <c r="M356" s="260"/>
      <c r="N356" s="261"/>
      <c r="O356" s="261"/>
      <c r="P356" s="261"/>
      <c r="Q356" s="261"/>
      <c r="R356" s="261"/>
      <c r="S356" s="261"/>
      <c r="T356" s="262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3" t="s">
        <v>133</v>
      </c>
      <c r="AU356" s="263" t="s">
        <v>86</v>
      </c>
      <c r="AV356" s="15" t="s">
        <v>132</v>
      </c>
      <c r="AW356" s="15" t="s">
        <v>32</v>
      </c>
      <c r="AX356" s="15" t="s">
        <v>84</v>
      </c>
      <c r="AY356" s="263" t="s">
        <v>125</v>
      </c>
    </row>
    <row r="357" s="2" customFormat="1" ht="24.15" customHeight="1">
      <c r="A357" s="38"/>
      <c r="B357" s="39"/>
      <c r="C357" s="218" t="s">
        <v>455</v>
      </c>
      <c r="D357" s="218" t="s">
        <v>127</v>
      </c>
      <c r="E357" s="219" t="s">
        <v>456</v>
      </c>
      <c r="F357" s="220" t="s">
        <v>457</v>
      </c>
      <c r="G357" s="221" t="s">
        <v>170</v>
      </c>
      <c r="H357" s="222">
        <v>661</v>
      </c>
      <c r="I357" s="223"/>
      <c r="J357" s="224">
        <f>ROUND(I357*H357,2)</f>
        <v>0</v>
      </c>
      <c r="K357" s="220" t="s">
        <v>131</v>
      </c>
      <c r="L357" s="44"/>
      <c r="M357" s="225" t="s">
        <v>1</v>
      </c>
      <c r="N357" s="226" t="s">
        <v>41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132</v>
      </c>
      <c r="AT357" s="229" t="s">
        <v>127</v>
      </c>
      <c r="AU357" s="229" t="s">
        <v>86</v>
      </c>
      <c r="AY357" s="17" t="s">
        <v>125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84</v>
      </c>
      <c r="BK357" s="230">
        <f>ROUND(I357*H357,2)</f>
        <v>0</v>
      </c>
      <c r="BL357" s="17" t="s">
        <v>132</v>
      </c>
      <c r="BM357" s="229" t="s">
        <v>458</v>
      </c>
    </row>
    <row r="358" s="14" customFormat="1">
      <c r="A358" s="14"/>
      <c r="B358" s="242"/>
      <c r="C358" s="243"/>
      <c r="D358" s="233" t="s">
        <v>133</v>
      </c>
      <c r="E358" s="244" t="s">
        <v>1</v>
      </c>
      <c r="F358" s="245" t="s">
        <v>447</v>
      </c>
      <c r="G358" s="243"/>
      <c r="H358" s="246">
        <v>661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133</v>
      </c>
      <c r="AU358" s="252" t="s">
        <v>86</v>
      </c>
      <c r="AV358" s="14" t="s">
        <v>86</v>
      </c>
      <c r="AW358" s="14" t="s">
        <v>32</v>
      </c>
      <c r="AX358" s="14" t="s">
        <v>76</v>
      </c>
      <c r="AY358" s="252" t="s">
        <v>125</v>
      </c>
    </row>
    <row r="359" s="15" customFormat="1">
      <c r="A359" s="15"/>
      <c r="B359" s="253"/>
      <c r="C359" s="254"/>
      <c r="D359" s="233" t="s">
        <v>133</v>
      </c>
      <c r="E359" s="255" t="s">
        <v>1</v>
      </c>
      <c r="F359" s="256" t="s">
        <v>138</v>
      </c>
      <c r="G359" s="254"/>
      <c r="H359" s="257">
        <v>661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3" t="s">
        <v>133</v>
      </c>
      <c r="AU359" s="263" t="s">
        <v>86</v>
      </c>
      <c r="AV359" s="15" t="s">
        <v>132</v>
      </c>
      <c r="AW359" s="15" t="s">
        <v>32</v>
      </c>
      <c r="AX359" s="15" t="s">
        <v>84</v>
      </c>
      <c r="AY359" s="263" t="s">
        <v>125</v>
      </c>
    </row>
    <row r="360" s="12" customFormat="1" ht="22.8" customHeight="1">
      <c r="A360" s="12"/>
      <c r="B360" s="202"/>
      <c r="C360" s="203"/>
      <c r="D360" s="204" t="s">
        <v>75</v>
      </c>
      <c r="E360" s="216" t="s">
        <v>459</v>
      </c>
      <c r="F360" s="216" t="s">
        <v>460</v>
      </c>
      <c r="G360" s="203"/>
      <c r="H360" s="203"/>
      <c r="I360" s="206"/>
      <c r="J360" s="217">
        <f>BK360</f>
        <v>0</v>
      </c>
      <c r="K360" s="203"/>
      <c r="L360" s="208"/>
      <c r="M360" s="209"/>
      <c r="N360" s="210"/>
      <c r="O360" s="210"/>
      <c r="P360" s="211">
        <f>SUM(P361:P373)</f>
        <v>0</v>
      </c>
      <c r="Q360" s="210"/>
      <c r="R360" s="211">
        <f>SUM(R361:R373)</f>
        <v>0</v>
      </c>
      <c r="S360" s="210"/>
      <c r="T360" s="212">
        <f>SUM(T361:T373)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3" t="s">
        <v>84</v>
      </c>
      <c r="AT360" s="214" t="s">
        <v>75</v>
      </c>
      <c r="AU360" s="214" t="s">
        <v>84</v>
      </c>
      <c r="AY360" s="213" t="s">
        <v>125</v>
      </c>
      <c r="BK360" s="215">
        <f>SUM(BK361:BK373)</f>
        <v>0</v>
      </c>
    </row>
    <row r="361" s="2" customFormat="1" ht="37.8" customHeight="1">
      <c r="A361" s="38"/>
      <c r="B361" s="39"/>
      <c r="C361" s="218" t="s">
        <v>311</v>
      </c>
      <c r="D361" s="218" t="s">
        <v>127</v>
      </c>
      <c r="E361" s="219" t="s">
        <v>461</v>
      </c>
      <c r="F361" s="220" t="s">
        <v>462</v>
      </c>
      <c r="G361" s="221" t="s">
        <v>212</v>
      </c>
      <c r="H361" s="222">
        <v>549.62199999999996</v>
      </c>
      <c r="I361" s="223"/>
      <c r="J361" s="224">
        <f>ROUND(I361*H361,2)</f>
        <v>0</v>
      </c>
      <c r="K361" s="220" t="s">
        <v>131</v>
      </c>
      <c r="L361" s="44"/>
      <c r="M361" s="225" t="s">
        <v>1</v>
      </c>
      <c r="N361" s="226" t="s">
        <v>41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132</v>
      </c>
      <c r="AT361" s="229" t="s">
        <v>127</v>
      </c>
      <c r="AU361" s="229" t="s">
        <v>86</v>
      </c>
      <c r="AY361" s="17" t="s">
        <v>125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132</v>
      </c>
      <c r="BM361" s="229" t="s">
        <v>463</v>
      </c>
    </row>
    <row r="362" s="14" customFormat="1">
      <c r="A362" s="14"/>
      <c r="B362" s="242"/>
      <c r="C362" s="243"/>
      <c r="D362" s="233" t="s">
        <v>133</v>
      </c>
      <c r="E362" s="244" t="s">
        <v>1</v>
      </c>
      <c r="F362" s="245" t="s">
        <v>464</v>
      </c>
      <c r="G362" s="243"/>
      <c r="H362" s="246">
        <v>549.62199999999996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2" t="s">
        <v>133</v>
      </c>
      <c r="AU362" s="252" t="s">
        <v>86</v>
      </c>
      <c r="AV362" s="14" t="s">
        <v>86</v>
      </c>
      <c r="AW362" s="14" t="s">
        <v>32</v>
      </c>
      <c r="AX362" s="14" t="s">
        <v>76</v>
      </c>
      <c r="AY362" s="252" t="s">
        <v>125</v>
      </c>
    </row>
    <row r="363" s="15" customFormat="1">
      <c r="A363" s="15"/>
      <c r="B363" s="253"/>
      <c r="C363" s="254"/>
      <c r="D363" s="233" t="s">
        <v>133</v>
      </c>
      <c r="E363" s="255" t="s">
        <v>1</v>
      </c>
      <c r="F363" s="256" t="s">
        <v>138</v>
      </c>
      <c r="G363" s="254"/>
      <c r="H363" s="257">
        <v>549.62199999999996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3" t="s">
        <v>133</v>
      </c>
      <c r="AU363" s="263" t="s">
        <v>86</v>
      </c>
      <c r="AV363" s="15" t="s">
        <v>132</v>
      </c>
      <c r="AW363" s="15" t="s">
        <v>32</v>
      </c>
      <c r="AX363" s="15" t="s">
        <v>84</v>
      </c>
      <c r="AY363" s="263" t="s">
        <v>125</v>
      </c>
    </row>
    <row r="364" s="2" customFormat="1" ht="37.8" customHeight="1">
      <c r="A364" s="38"/>
      <c r="B364" s="39"/>
      <c r="C364" s="218" t="s">
        <v>465</v>
      </c>
      <c r="D364" s="218" t="s">
        <v>127</v>
      </c>
      <c r="E364" s="219" t="s">
        <v>466</v>
      </c>
      <c r="F364" s="220" t="s">
        <v>467</v>
      </c>
      <c r="G364" s="221" t="s">
        <v>212</v>
      </c>
      <c r="H364" s="222">
        <v>4396.9759999999997</v>
      </c>
      <c r="I364" s="223"/>
      <c r="J364" s="224">
        <f>ROUND(I364*H364,2)</f>
        <v>0</v>
      </c>
      <c r="K364" s="220" t="s">
        <v>131</v>
      </c>
      <c r="L364" s="44"/>
      <c r="M364" s="225" t="s">
        <v>1</v>
      </c>
      <c r="N364" s="226" t="s">
        <v>41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132</v>
      </c>
      <c r="AT364" s="229" t="s">
        <v>127</v>
      </c>
      <c r="AU364" s="229" t="s">
        <v>86</v>
      </c>
      <c r="AY364" s="17" t="s">
        <v>125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84</v>
      </c>
      <c r="BK364" s="230">
        <f>ROUND(I364*H364,2)</f>
        <v>0</v>
      </c>
      <c r="BL364" s="17" t="s">
        <v>132</v>
      </c>
      <c r="BM364" s="229" t="s">
        <v>468</v>
      </c>
    </row>
    <row r="365" s="13" customFormat="1">
      <c r="A365" s="13"/>
      <c r="B365" s="231"/>
      <c r="C365" s="232"/>
      <c r="D365" s="233" t="s">
        <v>133</v>
      </c>
      <c r="E365" s="234" t="s">
        <v>1</v>
      </c>
      <c r="F365" s="235" t="s">
        <v>469</v>
      </c>
      <c r="G365" s="232"/>
      <c r="H365" s="234" t="s">
        <v>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133</v>
      </c>
      <c r="AU365" s="241" t="s">
        <v>86</v>
      </c>
      <c r="AV365" s="13" t="s">
        <v>84</v>
      </c>
      <c r="AW365" s="13" t="s">
        <v>32</v>
      </c>
      <c r="AX365" s="13" t="s">
        <v>76</v>
      </c>
      <c r="AY365" s="241" t="s">
        <v>125</v>
      </c>
    </row>
    <row r="366" s="14" customFormat="1">
      <c r="A366" s="14"/>
      <c r="B366" s="242"/>
      <c r="C366" s="243"/>
      <c r="D366" s="233" t="s">
        <v>133</v>
      </c>
      <c r="E366" s="244" t="s">
        <v>1</v>
      </c>
      <c r="F366" s="245" t="s">
        <v>470</v>
      </c>
      <c r="G366" s="243"/>
      <c r="H366" s="246">
        <v>4396.9759999999997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133</v>
      </c>
      <c r="AU366" s="252" t="s">
        <v>86</v>
      </c>
      <c r="AV366" s="14" t="s">
        <v>86</v>
      </c>
      <c r="AW366" s="14" t="s">
        <v>32</v>
      </c>
      <c r="AX366" s="14" t="s">
        <v>76</v>
      </c>
      <c r="AY366" s="252" t="s">
        <v>125</v>
      </c>
    </row>
    <row r="367" s="15" customFormat="1">
      <c r="A367" s="15"/>
      <c r="B367" s="253"/>
      <c r="C367" s="254"/>
      <c r="D367" s="233" t="s">
        <v>133</v>
      </c>
      <c r="E367" s="255" t="s">
        <v>1</v>
      </c>
      <c r="F367" s="256" t="s">
        <v>138</v>
      </c>
      <c r="G367" s="254"/>
      <c r="H367" s="257">
        <v>4396.9759999999997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3" t="s">
        <v>133</v>
      </c>
      <c r="AU367" s="263" t="s">
        <v>86</v>
      </c>
      <c r="AV367" s="15" t="s">
        <v>132</v>
      </c>
      <c r="AW367" s="15" t="s">
        <v>32</v>
      </c>
      <c r="AX367" s="15" t="s">
        <v>84</v>
      </c>
      <c r="AY367" s="263" t="s">
        <v>125</v>
      </c>
    </row>
    <row r="368" s="2" customFormat="1" ht="44.25" customHeight="1">
      <c r="A368" s="38"/>
      <c r="B368" s="39"/>
      <c r="C368" s="218" t="s">
        <v>315</v>
      </c>
      <c r="D368" s="264" t="s">
        <v>127</v>
      </c>
      <c r="E368" s="219" t="s">
        <v>471</v>
      </c>
      <c r="F368" s="220" t="s">
        <v>472</v>
      </c>
      <c r="G368" s="221" t="s">
        <v>212</v>
      </c>
      <c r="H368" s="222">
        <v>308.35700000000003</v>
      </c>
      <c r="I368" s="223"/>
      <c r="J368" s="224">
        <f>ROUND(I368*H368,2)</f>
        <v>0</v>
      </c>
      <c r="K368" s="220" t="s">
        <v>213</v>
      </c>
      <c r="L368" s="44"/>
      <c r="M368" s="225" t="s">
        <v>1</v>
      </c>
      <c r="N368" s="226" t="s">
        <v>41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132</v>
      </c>
      <c r="AT368" s="229" t="s">
        <v>127</v>
      </c>
      <c r="AU368" s="229" t="s">
        <v>86</v>
      </c>
      <c r="AY368" s="17" t="s">
        <v>125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84</v>
      </c>
      <c r="BK368" s="230">
        <f>ROUND(I368*H368,2)</f>
        <v>0</v>
      </c>
      <c r="BL368" s="17" t="s">
        <v>132</v>
      </c>
      <c r="BM368" s="229" t="s">
        <v>473</v>
      </c>
    </row>
    <row r="369" s="14" customFormat="1">
      <c r="A369" s="14"/>
      <c r="B369" s="242"/>
      <c r="C369" s="243"/>
      <c r="D369" s="233" t="s">
        <v>133</v>
      </c>
      <c r="E369" s="244" t="s">
        <v>1</v>
      </c>
      <c r="F369" s="245" t="s">
        <v>474</v>
      </c>
      <c r="G369" s="243"/>
      <c r="H369" s="246">
        <v>308.35700000000003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2" t="s">
        <v>133</v>
      </c>
      <c r="AU369" s="252" t="s">
        <v>86</v>
      </c>
      <c r="AV369" s="14" t="s">
        <v>86</v>
      </c>
      <c r="AW369" s="14" t="s">
        <v>32</v>
      </c>
      <c r="AX369" s="14" t="s">
        <v>76</v>
      </c>
      <c r="AY369" s="252" t="s">
        <v>125</v>
      </c>
    </row>
    <row r="370" s="15" customFormat="1">
      <c r="A370" s="15"/>
      <c r="B370" s="253"/>
      <c r="C370" s="254"/>
      <c r="D370" s="233" t="s">
        <v>133</v>
      </c>
      <c r="E370" s="255" t="s">
        <v>1</v>
      </c>
      <c r="F370" s="256" t="s">
        <v>138</v>
      </c>
      <c r="G370" s="254"/>
      <c r="H370" s="257">
        <v>308.35700000000003</v>
      </c>
      <c r="I370" s="258"/>
      <c r="J370" s="254"/>
      <c r="K370" s="254"/>
      <c r="L370" s="259"/>
      <c r="M370" s="260"/>
      <c r="N370" s="261"/>
      <c r="O370" s="261"/>
      <c r="P370" s="261"/>
      <c r="Q370" s="261"/>
      <c r="R370" s="261"/>
      <c r="S370" s="261"/>
      <c r="T370" s="262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3" t="s">
        <v>133</v>
      </c>
      <c r="AU370" s="263" t="s">
        <v>86</v>
      </c>
      <c r="AV370" s="15" t="s">
        <v>132</v>
      </c>
      <c r="AW370" s="15" t="s">
        <v>32</v>
      </c>
      <c r="AX370" s="15" t="s">
        <v>84</v>
      </c>
      <c r="AY370" s="263" t="s">
        <v>125</v>
      </c>
    </row>
    <row r="371" s="2" customFormat="1" ht="44.25" customHeight="1">
      <c r="A371" s="38"/>
      <c r="B371" s="39"/>
      <c r="C371" s="218" t="s">
        <v>475</v>
      </c>
      <c r="D371" s="264" t="s">
        <v>127</v>
      </c>
      <c r="E371" s="219" t="s">
        <v>476</v>
      </c>
      <c r="F371" s="220" t="s">
        <v>211</v>
      </c>
      <c r="G371" s="221" t="s">
        <v>212</v>
      </c>
      <c r="H371" s="222">
        <v>241.26499999999999</v>
      </c>
      <c r="I371" s="223"/>
      <c r="J371" s="224">
        <f>ROUND(I371*H371,2)</f>
        <v>0</v>
      </c>
      <c r="K371" s="220" t="s">
        <v>213</v>
      </c>
      <c r="L371" s="44"/>
      <c r="M371" s="225" t="s">
        <v>1</v>
      </c>
      <c r="N371" s="226" t="s">
        <v>41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132</v>
      </c>
      <c r="AT371" s="229" t="s">
        <v>127</v>
      </c>
      <c r="AU371" s="229" t="s">
        <v>86</v>
      </c>
      <c r="AY371" s="17" t="s">
        <v>125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84</v>
      </c>
      <c r="BK371" s="230">
        <f>ROUND(I371*H371,2)</f>
        <v>0</v>
      </c>
      <c r="BL371" s="17" t="s">
        <v>132</v>
      </c>
      <c r="BM371" s="229" t="s">
        <v>477</v>
      </c>
    </row>
    <row r="372" s="14" customFormat="1">
      <c r="A372" s="14"/>
      <c r="B372" s="242"/>
      <c r="C372" s="243"/>
      <c r="D372" s="233" t="s">
        <v>133</v>
      </c>
      <c r="E372" s="244" t="s">
        <v>1</v>
      </c>
      <c r="F372" s="245" t="s">
        <v>478</v>
      </c>
      <c r="G372" s="243"/>
      <c r="H372" s="246">
        <v>241.26499999999999</v>
      </c>
      <c r="I372" s="247"/>
      <c r="J372" s="243"/>
      <c r="K372" s="243"/>
      <c r="L372" s="248"/>
      <c r="M372" s="249"/>
      <c r="N372" s="250"/>
      <c r="O372" s="250"/>
      <c r="P372" s="250"/>
      <c r="Q372" s="250"/>
      <c r="R372" s="250"/>
      <c r="S372" s="250"/>
      <c r="T372" s="25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2" t="s">
        <v>133</v>
      </c>
      <c r="AU372" s="252" t="s">
        <v>86</v>
      </c>
      <c r="AV372" s="14" t="s">
        <v>86</v>
      </c>
      <c r="AW372" s="14" t="s">
        <v>32</v>
      </c>
      <c r="AX372" s="14" t="s">
        <v>76</v>
      </c>
      <c r="AY372" s="252" t="s">
        <v>125</v>
      </c>
    </row>
    <row r="373" s="15" customFormat="1">
      <c r="A373" s="15"/>
      <c r="B373" s="253"/>
      <c r="C373" s="254"/>
      <c r="D373" s="233" t="s">
        <v>133</v>
      </c>
      <c r="E373" s="255" t="s">
        <v>1</v>
      </c>
      <c r="F373" s="256" t="s">
        <v>138</v>
      </c>
      <c r="G373" s="254"/>
      <c r="H373" s="257">
        <v>241.26499999999999</v>
      </c>
      <c r="I373" s="258"/>
      <c r="J373" s="254"/>
      <c r="K373" s="254"/>
      <c r="L373" s="259"/>
      <c r="M373" s="260"/>
      <c r="N373" s="261"/>
      <c r="O373" s="261"/>
      <c r="P373" s="261"/>
      <c r="Q373" s="261"/>
      <c r="R373" s="261"/>
      <c r="S373" s="261"/>
      <c r="T373" s="262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3" t="s">
        <v>133</v>
      </c>
      <c r="AU373" s="263" t="s">
        <v>86</v>
      </c>
      <c r="AV373" s="15" t="s">
        <v>132</v>
      </c>
      <c r="AW373" s="15" t="s">
        <v>32</v>
      </c>
      <c r="AX373" s="15" t="s">
        <v>84</v>
      </c>
      <c r="AY373" s="263" t="s">
        <v>125</v>
      </c>
    </row>
    <row r="374" s="12" customFormat="1" ht="22.8" customHeight="1">
      <c r="A374" s="12"/>
      <c r="B374" s="202"/>
      <c r="C374" s="203"/>
      <c r="D374" s="204" t="s">
        <v>75</v>
      </c>
      <c r="E374" s="216" t="s">
        <v>479</v>
      </c>
      <c r="F374" s="216" t="s">
        <v>480</v>
      </c>
      <c r="G374" s="203"/>
      <c r="H374" s="203"/>
      <c r="I374" s="206"/>
      <c r="J374" s="217">
        <f>BK374</f>
        <v>0</v>
      </c>
      <c r="K374" s="203"/>
      <c r="L374" s="208"/>
      <c r="M374" s="209"/>
      <c r="N374" s="210"/>
      <c r="O374" s="210"/>
      <c r="P374" s="211">
        <f>P375</f>
        <v>0</v>
      </c>
      <c r="Q374" s="210"/>
      <c r="R374" s="211">
        <f>R375</f>
        <v>0</v>
      </c>
      <c r="S374" s="210"/>
      <c r="T374" s="212">
        <f>T375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3" t="s">
        <v>84</v>
      </c>
      <c r="AT374" s="214" t="s">
        <v>75</v>
      </c>
      <c r="AU374" s="214" t="s">
        <v>84</v>
      </c>
      <c r="AY374" s="213" t="s">
        <v>125</v>
      </c>
      <c r="BK374" s="215">
        <f>BK375</f>
        <v>0</v>
      </c>
    </row>
    <row r="375" s="2" customFormat="1" ht="49.05" customHeight="1">
      <c r="A375" s="38"/>
      <c r="B375" s="39"/>
      <c r="C375" s="218" t="s">
        <v>320</v>
      </c>
      <c r="D375" s="264" t="s">
        <v>127</v>
      </c>
      <c r="E375" s="219" t="s">
        <v>481</v>
      </c>
      <c r="F375" s="220" t="s">
        <v>482</v>
      </c>
      <c r="G375" s="221" t="s">
        <v>212</v>
      </c>
      <c r="H375" s="222">
        <v>803.81799999999998</v>
      </c>
      <c r="I375" s="223"/>
      <c r="J375" s="224">
        <f>ROUND(I375*H375,2)</f>
        <v>0</v>
      </c>
      <c r="K375" s="220" t="s">
        <v>213</v>
      </c>
      <c r="L375" s="44"/>
      <c r="M375" s="279" t="s">
        <v>1</v>
      </c>
      <c r="N375" s="280" t="s">
        <v>41</v>
      </c>
      <c r="O375" s="281"/>
      <c r="P375" s="282">
        <f>O375*H375</f>
        <v>0</v>
      </c>
      <c r="Q375" s="282">
        <v>0</v>
      </c>
      <c r="R375" s="282">
        <f>Q375*H375</f>
        <v>0</v>
      </c>
      <c r="S375" s="282">
        <v>0</v>
      </c>
      <c r="T375" s="283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132</v>
      </c>
      <c r="AT375" s="229" t="s">
        <v>127</v>
      </c>
      <c r="AU375" s="229" t="s">
        <v>86</v>
      </c>
      <c r="AY375" s="17" t="s">
        <v>125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84</v>
      </c>
      <c r="BK375" s="230">
        <f>ROUND(I375*H375,2)</f>
        <v>0</v>
      </c>
      <c r="BL375" s="17" t="s">
        <v>132</v>
      </c>
      <c r="BM375" s="229" t="s">
        <v>483</v>
      </c>
    </row>
    <row r="376" s="2" customFormat="1" ht="6.96" customHeight="1">
      <c r="A376" s="38"/>
      <c r="B376" s="66"/>
      <c r="C376" s="67"/>
      <c r="D376" s="67"/>
      <c r="E376" s="67"/>
      <c r="F376" s="67"/>
      <c r="G376" s="67"/>
      <c r="H376" s="67"/>
      <c r="I376" s="67"/>
      <c r="J376" s="67"/>
      <c r="K376" s="67"/>
      <c r="L376" s="44"/>
      <c r="M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</row>
  </sheetData>
  <sheetProtection sheet="1" autoFilter="0" formatColumns="0" formatRows="0" objects="1" scenarios="1" spinCount="100000" saltValue="luYuUXm10sdILBo2pZG42oCnRKvYdbO0Onb81V4TQEHWp30ZS52wdRB7mSw12iCkp/VADtvM+JihQlJ8SUjA9A==" hashValue="jcRHWZBcHZgxxCX8WvTOrL4Rhbm+H1Tbb5MeyNwV9z8FQTz51SyUp5FArFI8akgD72gb28/L3bjYh62W0V5KTg==" algorithmName="SHA-512" password="CC35"/>
  <autoFilter ref="C124:K37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Holice, Zborovská, Pardubická - vodovod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ROUND((SUM(BE125:BE324)),  2)</f>
        <v>0</v>
      </c>
      <c r="G33" s="38"/>
      <c r="H33" s="38"/>
      <c r="I33" s="155">
        <v>0.20999999999999999</v>
      </c>
      <c r="J33" s="154">
        <f>ROUND(((SUM(BE125:BE324))*I33),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ROUND((SUM(BF125:BF324)),  2)</f>
        <v>0</v>
      </c>
      <c r="G34" s="38"/>
      <c r="H34" s="38"/>
      <c r="I34" s="155">
        <v>0.12</v>
      </c>
      <c r="J34" s="154">
        <f>ROUND(((SUM(BF125:BF324))*I34),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ROUND((SUM(BG125:BG324)),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ROUND((SUM(BH125:BH324)),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ROUND((SUM(BI125:BI324)),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Holice, Zborovská, Pardubická - vodovod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Přepojení vodovodních přípojek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Holice</v>
      </c>
      <c r="G89" s="40"/>
      <c r="H89" s="40"/>
      <c r="I89" s="32" t="s">
        <v>22</v>
      </c>
      <c r="J89" s="79" t="str">
        <f>IF(J12="","",J12)</f>
        <v>7. 10. 2024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Jiří Svoboda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J222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J230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J276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J298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J311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J323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Holice, Zborovská, Pardubická - vodovod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02 - Přepojení vodovodních přípojek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Holice</v>
      </c>
      <c r="G119" s="40"/>
      <c r="H119" s="40"/>
      <c r="I119" s="32" t="s">
        <v>22</v>
      </c>
      <c r="J119" s="79" t="str">
        <f>IF(J12="","",J12)</f>
        <v>7. 10. 2024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Vodovody a kanalizace Pardubice, a.s.</v>
      </c>
      <c r="G121" s="40"/>
      <c r="H121" s="40"/>
      <c r="I121" s="32" t="s">
        <v>30</v>
      </c>
      <c r="J121" s="36" t="str">
        <f>E21</f>
        <v>Multiaqua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Ing. Jiří Svoboda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111</v>
      </c>
      <c r="D124" s="194" t="s">
        <v>61</v>
      </c>
      <c r="E124" s="194" t="s">
        <v>57</v>
      </c>
      <c r="F124" s="194" t="s">
        <v>58</v>
      </c>
      <c r="G124" s="194" t="s">
        <v>112</v>
      </c>
      <c r="H124" s="194" t="s">
        <v>113</v>
      </c>
      <c r="I124" s="194" t="s">
        <v>114</v>
      </c>
      <c r="J124" s="194" t="s">
        <v>98</v>
      </c>
      <c r="K124" s="195" t="s">
        <v>115</v>
      </c>
      <c r="L124" s="196"/>
      <c r="M124" s="100" t="s">
        <v>1</v>
      </c>
      <c r="N124" s="101" t="s">
        <v>40</v>
      </c>
      <c r="O124" s="101" t="s">
        <v>116</v>
      </c>
      <c r="P124" s="101" t="s">
        <v>117</v>
      </c>
      <c r="Q124" s="101" t="s">
        <v>118</v>
      </c>
      <c r="R124" s="101" t="s">
        <v>119</v>
      </c>
      <c r="S124" s="101" t="s">
        <v>120</v>
      </c>
      <c r="T124" s="102" t="s">
        <v>121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122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0.075000000000000011</v>
      </c>
      <c r="S125" s="104"/>
      <c r="T125" s="200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100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123</v>
      </c>
      <c r="F126" s="205" t="s">
        <v>124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P127+P222+P230+P236+P276+P298+P311+P323</f>
        <v>0</v>
      </c>
      <c r="Q126" s="210"/>
      <c r="R126" s="211">
        <f>R127+R222+R230+R236+R276+R298+R311+R323</f>
        <v>0.075000000000000011</v>
      </c>
      <c r="S126" s="210"/>
      <c r="T126" s="212">
        <f>T127+T222+T230+T236+T276+T298+T311+T323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125</v>
      </c>
      <c r="BK126" s="215">
        <f>BK127+BK222+BK230+BK236+BK276+BK298+BK311+BK323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126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SUM(P128:P221)</f>
        <v>0</v>
      </c>
      <c r="Q127" s="210"/>
      <c r="R127" s="211">
        <f>SUM(R128:R221)</f>
        <v>0</v>
      </c>
      <c r="S127" s="210"/>
      <c r="T127" s="212">
        <f>SUM(T128:T221)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125</v>
      </c>
      <c r="BK127" s="215">
        <f>SUM(BK128:BK221)</f>
        <v>0</v>
      </c>
    </row>
    <row r="128" s="2" customFormat="1" ht="66.75" customHeight="1">
      <c r="A128" s="38"/>
      <c r="B128" s="39"/>
      <c r="C128" s="218" t="s">
        <v>84</v>
      </c>
      <c r="D128" s="218" t="s">
        <v>127</v>
      </c>
      <c r="E128" s="219" t="s">
        <v>128</v>
      </c>
      <c r="F128" s="220" t="s">
        <v>129</v>
      </c>
      <c r="G128" s="221" t="s">
        <v>130</v>
      </c>
      <c r="H128" s="222">
        <v>49.5</v>
      </c>
      <c r="I128" s="223"/>
      <c r="J128" s="224">
        <f>ROUND(I128*H128,2)</f>
        <v>0</v>
      </c>
      <c r="K128" s="220" t="s">
        <v>131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132</v>
      </c>
      <c r="AT128" s="229" t="s">
        <v>127</v>
      </c>
      <c r="AU128" s="229" t="s">
        <v>86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132</v>
      </c>
      <c r="BM128" s="229" t="s">
        <v>86</v>
      </c>
    </row>
    <row r="129" s="13" customFormat="1">
      <c r="A129" s="13"/>
      <c r="B129" s="231"/>
      <c r="C129" s="232"/>
      <c r="D129" s="233" t="s">
        <v>133</v>
      </c>
      <c r="E129" s="234" t="s">
        <v>1</v>
      </c>
      <c r="F129" s="235" t="s">
        <v>134</v>
      </c>
      <c r="G129" s="232"/>
      <c r="H129" s="234" t="s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133</v>
      </c>
      <c r="AU129" s="241" t="s">
        <v>86</v>
      </c>
      <c r="AV129" s="13" t="s">
        <v>84</v>
      </c>
      <c r="AW129" s="13" t="s">
        <v>32</v>
      </c>
      <c r="AX129" s="13" t="s">
        <v>76</v>
      </c>
      <c r="AY129" s="241" t="s">
        <v>125</v>
      </c>
    </row>
    <row r="130" s="13" customFormat="1">
      <c r="A130" s="13"/>
      <c r="B130" s="231"/>
      <c r="C130" s="232"/>
      <c r="D130" s="233" t="s">
        <v>133</v>
      </c>
      <c r="E130" s="234" t="s">
        <v>1</v>
      </c>
      <c r="F130" s="235" t="s">
        <v>135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133</v>
      </c>
      <c r="AU130" s="241" t="s">
        <v>86</v>
      </c>
      <c r="AV130" s="13" t="s">
        <v>84</v>
      </c>
      <c r="AW130" s="13" t="s">
        <v>32</v>
      </c>
      <c r="AX130" s="13" t="s">
        <v>76</v>
      </c>
      <c r="AY130" s="241" t="s">
        <v>125</v>
      </c>
    </row>
    <row r="131" s="13" customFormat="1">
      <c r="A131" s="13"/>
      <c r="B131" s="231"/>
      <c r="C131" s="232"/>
      <c r="D131" s="233" t="s">
        <v>133</v>
      </c>
      <c r="E131" s="234" t="s">
        <v>1</v>
      </c>
      <c r="F131" s="235" t="s">
        <v>136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133</v>
      </c>
      <c r="AU131" s="241" t="s">
        <v>86</v>
      </c>
      <c r="AV131" s="13" t="s">
        <v>84</v>
      </c>
      <c r="AW131" s="13" t="s">
        <v>32</v>
      </c>
      <c r="AX131" s="13" t="s">
        <v>76</v>
      </c>
      <c r="AY131" s="241" t="s">
        <v>125</v>
      </c>
    </row>
    <row r="132" s="14" customFormat="1">
      <c r="A132" s="14"/>
      <c r="B132" s="242"/>
      <c r="C132" s="243"/>
      <c r="D132" s="233" t="s">
        <v>133</v>
      </c>
      <c r="E132" s="244" t="s">
        <v>1</v>
      </c>
      <c r="F132" s="245" t="s">
        <v>485</v>
      </c>
      <c r="G132" s="243"/>
      <c r="H132" s="246">
        <v>49.5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133</v>
      </c>
      <c r="AU132" s="252" t="s">
        <v>86</v>
      </c>
      <c r="AV132" s="14" t="s">
        <v>86</v>
      </c>
      <c r="AW132" s="14" t="s">
        <v>32</v>
      </c>
      <c r="AX132" s="14" t="s">
        <v>76</v>
      </c>
      <c r="AY132" s="252" t="s">
        <v>125</v>
      </c>
    </row>
    <row r="133" s="15" customFormat="1">
      <c r="A133" s="15"/>
      <c r="B133" s="253"/>
      <c r="C133" s="254"/>
      <c r="D133" s="233" t="s">
        <v>133</v>
      </c>
      <c r="E133" s="255" t="s">
        <v>1</v>
      </c>
      <c r="F133" s="256" t="s">
        <v>138</v>
      </c>
      <c r="G133" s="254"/>
      <c r="H133" s="257">
        <v>49.5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133</v>
      </c>
      <c r="AU133" s="263" t="s">
        <v>86</v>
      </c>
      <c r="AV133" s="15" t="s">
        <v>132</v>
      </c>
      <c r="AW133" s="15" t="s">
        <v>32</v>
      </c>
      <c r="AX133" s="15" t="s">
        <v>84</v>
      </c>
      <c r="AY133" s="263" t="s">
        <v>125</v>
      </c>
    </row>
    <row r="134" s="2" customFormat="1" ht="66.75" customHeight="1">
      <c r="A134" s="38"/>
      <c r="B134" s="39"/>
      <c r="C134" s="218" t="s">
        <v>86</v>
      </c>
      <c r="D134" s="218" t="s">
        <v>127</v>
      </c>
      <c r="E134" s="219" t="s">
        <v>139</v>
      </c>
      <c r="F134" s="220" t="s">
        <v>140</v>
      </c>
      <c r="G134" s="221" t="s">
        <v>130</v>
      </c>
      <c r="H134" s="222">
        <v>49.5</v>
      </c>
      <c r="I134" s="223"/>
      <c r="J134" s="224">
        <f>ROUND(I134*H134,2)</f>
        <v>0</v>
      </c>
      <c r="K134" s="220" t="s">
        <v>131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132</v>
      </c>
      <c r="AT134" s="229" t="s">
        <v>127</v>
      </c>
      <c r="AU134" s="229" t="s">
        <v>86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132</v>
      </c>
      <c r="BM134" s="229" t="s">
        <v>132</v>
      </c>
    </row>
    <row r="135" s="13" customFormat="1">
      <c r="A135" s="13"/>
      <c r="B135" s="231"/>
      <c r="C135" s="232"/>
      <c r="D135" s="233" t="s">
        <v>133</v>
      </c>
      <c r="E135" s="234" t="s">
        <v>1</v>
      </c>
      <c r="F135" s="235" t="s">
        <v>134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133</v>
      </c>
      <c r="AU135" s="241" t="s">
        <v>86</v>
      </c>
      <c r="AV135" s="13" t="s">
        <v>84</v>
      </c>
      <c r="AW135" s="13" t="s">
        <v>32</v>
      </c>
      <c r="AX135" s="13" t="s">
        <v>76</v>
      </c>
      <c r="AY135" s="241" t="s">
        <v>125</v>
      </c>
    </row>
    <row r="136" s="13" customFormat="1">
      <c r="A136" s="13"/>
      <c r="B136" s="231"/>
      <c r="C136" s="232"/>
      <c r="D136" s="233" t="s">
        <v>133</v>
      </c>
      <c r="E136" s="234" t="s">
        <v>1</v>
      </c>
      <c r="F136" s="235" t="s">
        <v>135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133</v>
      </c>
      <c r="AU136" s="241" t="s">
        <v>86</v>
      </c>
      <c r="AV136" s="13" t="s">
        <v>84</v>
      </c>
      <c r="AW136" s="13" t="s">
        <v>32</v>
      </c>
      <c r="AX136" s="13" t="s">
        <v>76</v>
      </c>
      <c r="AY136" s="241" t="s">
        <v>125</v>
      </c>
    </row>
    <row r="137" s="14" customFormat="1">
      <c r="A137" s="14"/>
      <c r="B137" s="242"/>
      <c r="C137" s="243"/>
      <c r="D137" s="233" t="s">
        <v>133</v>
      </c>
      <c r="E137" s="244" t="s">
        <v>1</v>
      </c>
      <c r="F137" s="245" t="s">
        <v>485</v>
      </c>
      <c r="G137" s="243"/>
      <c r="H137" s="246">
        <v>49.5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133</v>
      </c>
      <c r="AU137" s="252" t="s">
        <v>86</v>
      </c>
      <c r="AV137" s="14" t="s">
        <v>86</v>
      </c>
      <c r="AW137" s="14" t="s">
        <v>32</v>
      </c>
      <c r="AX137" s="14" t="s">
        <v>76</v>
      </c>
      <c r="AY137" s="252" t="s">
        <v>125</v>
      </c>
    </row>
    <row r="138" s="15" customFormat="1">
      <c r="A138" s="15"/>
      <c r="B138" s="253"/>
      <c r="C138" s="254"/>
      <c r="D138" s="233" t="s">
        <v>133</v>
      </c>
      <c r="E138" s="255" t="s">
        <v>1</v>
      </c>
      <c r="F138" s="256" t="s">
        <v>138</v>
      </c>
      <c r="G138" s="254"/>
      <c r="H138" s="257">
        <v>49.5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133</v>
      </c>
      <c r="AU138" s="263" t="s">
        <v>86</v>
      </c>
      <c r="AV138" s="15" t="s">
        <v>132</v>
      </c>
      <c r="AW138" s="15" t="s">
        <v>32</v>
      </c>
      <c r="AX138" s="15" t="s">
        <v>84</v>
      </c>
      <c r="AY138" s="263" t="s">
        <v>125</v>
      </c>
    </row>
    <row r="139" s="2" customFormat="1" ht="55.5" customHeight="1">
      <c r="A139" s="38"/>
      <c r="B139" s="39"/>
      <c r="C139" s="218" t="s">
        <v>141</v>
      </c>
      <c r="D139" s="218" t="s">
        <v>127</v>
      </c>
      <c r="E139" s="219" t="s">
        <v>142</v>
      </c>
      <c r="F139" s="220" t="s">
        <v>143</v>
      </c>
      <c r="G139" s="221" t="s">
        <v>130</v>
      </c>
      <c r="H139" s="222">
        <v>49.5</v>
      </c>
      <c r="I139" s="223"/>
      <c r="J139" s="224">
        <f>ROUND(I139*H139,2)</f>
        <v>0</v>
      </c>
      <c r="K139" s="220" t="s">
        <v>131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132</v>
      </c>
      <c r="AT139" s="229" t="s">
        <v>127</v>
      </c>
      <c r="AU139" s="229" t="s">
        <v>86</v>
      </c>
      <c r="AY139" s="17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132</v>
      </c>
      <c r="BM139" s="229" t="s">
        <v>144</v>
      </c>
    </row>
    <row r="140" s="13" customFormat="1">
      <c r="A140" s="13"/>
      <c r="B140" s="231"/>
      <c r="C140" s="232"/>
      <c r="D140" s="233" t="s">
        <v>133</v>
      </c>
      <c r="E140" s="234" t="s">
        <v>1</v>
      </c>
      <c r="F140" s="235" t="s">
        <v>136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133</v>
      </c>
      <c r="AU140" s="241" t="s">
        <v>86</v>
      </c>
      <c r="AV140" s="13" t="s">
        <v>84</v>
      </c>
      <c r="AW140" s="13" t="s">
        <v>32</v>
      </c>
      <c r="AX140" s="13" t="s">
        <v>76</v>
      </c>
      <c r="AY140" s="241" t="s">
        <v>125</v>
      </c>
    </row>
    <row r="141" s="14" customFormat="1">
      <c r="A141" s="14"/>
      <c r="B141" s="242"/>
      <c r="C141" s="243"/>
      <c r="D141" s="233" t="s">
        <v>133</v>
      </c>
      <c r="E141" s="244" t="s">
        <v>1</v>
      </c>
      <c r="F141" s="245" t="s">
        <v>485</v>
      </c>
      <c r="G141" s="243"/>
      <c r="H141" s="246">
        <v>49.5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133</v>
      </c>
      <c r="AU141" s="252" t="s">
        <v>86</v>
      </c>
      <c r="AV141" s="14" t="s">
        <v>86</v>
      </c>
      <c r="AW141" s="14" t="s">
        <v>32</v>
      </c>
      <c r="AX141" s="14" t="s">
        <v>76</v>
      </c>
      <c r="AY141" s="252" t="s">
        <v>125</v>
      </c>
    </row>
    <row r="142" s="15" customFormat="1">
      <c r="A142" s="15"/>
      <c r="B142" s="253"/>
      <c r="C142" s="254"/>
      <c r="D142" s="233" t="s">
        <v>133</v>
      </c>
      <c r="E142" s="255" t="s">
        <v>1</v>
      </c>
      <c r="F142" s="256" t="s">
        <v>138</v>
      </c>
      <c r="G142" s="254"/>
      <c r="H142" s="257">
        <v>49.5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133</v>
      </c>
      <c r="AU142" s="263" t="s">
        <v>86</v>
      </c>
      <c r="AV142" s="15" t="s">
        <v>132</v>
      </c>
      <c r="AW142" s="15" t="s">
        <v>32</v>
      </c>
      <c r="AX142" s="15" t="s">
        <v>84</v>
      </c>
      <c r="AY142" s="263" t="s">
        <v>125</v>
      </c>
    </row>
    <row r="143" s="2" customFormat="1" ht="44.25" customHeight="1">
      <c r="A143" s="38"/>
      <c r="B143" s="39"/>
      <c r="C143" s="218" t="s">
        <v>132</v>
      </c>
      <c r="D143" s="218" t="s">
        <v>127</v>
      </c>
      <c r="E143" s="219" t="s">
        <v>145</v>
      </c>
      <c r="F143" s="220" t="s">
        <v>146</v>
      </c>
      <c r="G143" s="221" t="s">
        <v>130</v>
      </c>
      <c r="H143" s="222">
        <v>99</v>
      </c>
      <c r="I143" s="223"/>
      <c r="J143" s="224">
        <f>ROUND(I143*H143,2)</f>
        <v>0</v>
      </c>
      <c r="K143" s="220" t="s">
        <v>131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132</v>
      </c>
      <c r="AT143" s="229" t="s">
        <v>127</v>
      </c>
      <c r="AU143" s="229" t="s">
        <v>86</v>
      </c>
      <c r="AY143" s="17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132</v>
      </c>
      <c r="BM143" s="229" t="s">
        <v>147</v>
      </c>
    </row>
    <row r="144" s="13" customFormat="1">
      <c r="A144" s="13"/>
      <c r="B144" s="231"/>
      <c r="C144" s="232"/>
      <c r="D144" s="233" t="s">
        <v>133</v>
      </c>
      <c r="E144" s="234" t="s">
        <v>1</v>
      </c>
      <c r="F144" s="235" t="s">
        <v>134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133</v>
      </c>
      <c r="AU144" s="241" t="s">
        <v>86</v>
      </c>
      <c r="AV144" s="13" t="s">
        <v>84</v>
      </c>
      <c r="AW144" s="13" t="s">
        <v>32</v>
      </c>
      <c r="AX144" s="13" t="s">
        <v>76</v>
      </c>
      <c r="AY144" s="241" t="s">
        <v>125</v>
      </c>
    </row>
    <row r="145" s="14" customFormat="1">
      <c r="A145" s="14"/>
      <c r="B145" s="242"/>
      <c r="C145" s="243"/>
      <c r="D145" s="233" t="s">
        <v>133</v>
      </c>
      <c r="E145" s="244" t="s">
        <v>1</v>
      </c>
      <c r="F145" s="245" t="s">
        <v>486</v>
      </c>
      <c r="G145" s="243"/>
      <c r="H145" s="246">
        <v>99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133</v>
      </c>
      <c r="AU145" s="252" t="s">
        <v>86</v>
      </c>
      <c r="AV145" s="14" t="s">
        <v>86</v>
      </c>
      <c r="AW145" s="14" t="s">
        <v>32</v>
      </c>
      <c r="AX145" s="14" t="s">
        <v>76</v>
      </c>
      <c r="AY145" s="252" t="s">
        <v>125</v>
      </c>
    </row>
    <row r="146" s="15" customFormat="1">
      <c r="A146" s="15"/>
      <c r="B146" s="253"/>
      <c r="C146" s="254"/>
      <c r="D146" s="233" t="s">
        <v>133</v>
      </c>
      <c r="E146" s="255" t="s">
        <v>1</v>
      </c>
      <c r="F146" s="256" t="s">
        <v>138</v>
      </c>
      <c r="G146" s="254"/>
      <c r="H146" s="257">
        <v>99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133</v>
      </c>
      <c r="AU146" s="263" t="s">
        <v>86</v>
      </c>
      <c r="AV146" s="15" t="s">
        <v>132</v>
      </c>
      <c r="AW146" s="15" t="s">
        <v>32</v>
      </c>
      <c r="AX146" s="15" t="s">
        <v>84</v>
      </c>
      <c r="AY146" s="263" t="s">
        <v>125</v>
      </c>
    </row>
    <row r="147" s="2" customFormat="1" ht="44.25" customHeight="1">
      <c r="A147" s="38"/>
      <c r="B147" s="39"/>
      <c r="C147" s="218" t="s">
        <v>149</v>
      </c>
      <c r="D147" s="218" t="s">
        <v>127</v>
      </c>
      <c r="E147" s="219" t="s">
        <v>150</v>
      </c>
      <c r="F147" s="220" t="s">
        <v>151</v>
      </c>
      <c r="G147" s="221" t="s">
        <v>130</v>
      </c>
      <c r="H147" s="222">
        <v>49.5</v>
      </c>
      <c r="I147" s="223"/>
      <c r="J147" s="224">
        <f>ROUND(I147*H147,2)</f>
        <v>0</v>
      </c>
      <c r="K147" s="220" t="s">
        <v>131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132</v>
      </c>
      <c r="AT147" s="229" t="s">
        <v>127</v>
      </c>
      <c r="AU147" s="229" t="s">
        <v>86</v>
      </c>
      <c r="AY147" s="17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132</v>
      </c>
      <c r="BM147" s="229" t="s">
        <v>152</v>
      </c>
    </row>
    <row r="148" s="13" customFormat="1">
      <c r="A148" s="13"/>
      <c r="B148" s="231"/>
      <c r="C148" s="232"/>
      <c r="D148" s="233" t="s">
        <v>133</v>
      </c>
      <c r="E148" s="234" t="s">
        <v>1</v>
      </c>
      <c r="F148" s="235" t="s">
        <v>134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133</v>
      </c>
      <c r="AU148" s="241" t="s">
        <v>86</v>
      </c>
      <c r="AV148" s="13" t="s">
        <v>84</v>
      </c>
      <c r="AW148" s="13" t="s">
        <v>32</v>
      </c>
      <c r="AX148" s="13" t="s">
        <v>76</v>
      </c>
      <c r="AY148" s="241" t="s">
        <v>125</v>
      </c>
    </row>
    <row r="149" s="14" customFormat="1">
      <c r="A149" s="14"/>
      <c r="B149" s="242"/>
      <c r="C149" s="243"/>
      <c r="D149" s="233" t="s">
        <v>133</v>
      </c>
      <c r="E149" s="244" t="s">
        <v>1</v>
      </c>
      <c r="F149" s="245" t="s">
        <v>485</v>
      </c>
      <c r="G149" s="243"/>
      <c r="H149" s="246">
        <v>49.5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133</v>
      </c>
      <c r="AU149" s="252" t="s">
        <v>86</v>
      </c>
      <c r="AV149" s="14" t="s">
        <v>86</v>
      </c>
      <c r="AW149" s="14" t="s">
        <v>32</v>
      </c>
      <c r="AX149" s="14" t="s">
        <v>76</v>
      </c>
      <c r="AY149" s="252" t="s">
        <v>125</v>
      </c>
    </row>
    <row r="150" s="15" customFormat="1">
      <c r="A150" s="15"/>
      <c r="B150" s="253"/>
      <c r="C150" s="254"/>
      <c r="D150" s="233" t="s">
        <v>133</v>
      </c>
      <c r="E150" s="255" t="s">
        <v>1</v>
      </c>
      <c r="F150" s="256" t="s">
        <v>138</v>
      </c>
      <c r="G150" s="254"/>
      <c r="H150" s="257">
        <v>49.5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133</v>
      </c>
      <c r="AU150" s="263" t="s">
        <v>86</v>
      </c>
      <c r="AV150" s="15" t="s">
        <v>132</v>
      </c>
      <c r="AW150" s="15" t="s">
        <v>32</v>
      </c>
      <c r="AX150" s="15" t="s">
        <v>84</v>
      </c>
      <c r="AY150" s="263" t="s">
        <v>125</v>
      </c>
    </row>
    <row r="151" s="2" customFormat="1" ht="44.25" customHeight="1">
      <c r="A151" s="38"/>
      <c r="B151" s="39"/>
      <c r="C151" s="218" t="s">
        <v>144</v>
      </c>
      <c r="D151" s="218" t="s">
        <v>127</v>
      </c>
      <c r="E151" s="219" t="s">
        <v>153</v>
      </c>
      <c r="F151" s="220" t="s">
        <v>154</v>
      </c>
      <c r="G151" s="221" t="s">
        <v>130</v>
      </c>
      <c r="H151" s="222">
        <v>148.5</v>
      </c>
      <c r="I151" s="223"/>
      <c r="J151" s="224">
        <f>ROUND(I151*H151,2)</f>
        <v>0</v>
      </c>
      <c r="K151" s="220" t="s">
        <v>131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132</v>
      </c>
      <c r="AT151" s="229" t="s">
        <v>127</v>
      </c>
      <c r="AU151" s="229" t="s">
        <v>86</v>
      </c>
      <c r="AY151" s="17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132</v>
      </c>
      <c r="BM151" s="229" t="s">
        <v>8</v>
      </c>
    </row>
    <row r="152" s="13" customFormat="1">
      <c r="A152" s="13"/>
      <c r="B152" s="231"/>
      <c r="C152" s="232"/>
      <c r="D152" s="233" t="s">
        <v>133</v>
      </c>
      <c r="E152" s="234" t="s">
        <v>1</v>
      </c>
      <c r="F152" s="235" t="s">
        <v>134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133</v>
      </c>
      <c r="AU152" s="241" t="s">
        <v>86</v>
      </c>
      <c r="AV152" s="13" t="s">
        <v>84</v>
      </c>
      <c r="AW152" s="13" t="s">
        <v>32</v>
      </c>
      <c r="AX152" s="13" t="s">
        <v>76</v>
      </c>
      <c r="AY152" s="241" t="s">
        <v>125</v>
      </c>
    </row>
    <row r="153" s="14" customFormat="1">
      <c r="A153" s="14"/>
      <c r="B153" s="242"/>
      <c r="C153" s="243"/>
      <c r="D153" s="233" t="s">
        <v>133</v>
      </c>
      <c r="E153" s="244" t="s">
        <v>1</v>
      </c>
      <c r="F153" s="245" t="s">
        <v>487</v>
      </c>
      <c r="G153" s="243"/>
      <c r="H153" s="246">
        <v>148.5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133</v>
      </c>
      <c r="AU153" s="252" t="s">
        <v>86</v>
      </c>
      <c r="AV153" s="14" t="s">
        <v>86</v>
      </c>
      <c r="AW153" s="14" t="s">
        <v>32</v>
      </c>
      <c r="AX153" s="14" t="s">
        <v>76</v>
      </c>
      <c r="AY153" s="252" t="s">
        <v>125</v>
      </c>
    </row>
    <row r="154" s="15" customFormat="1">
      <c r="A154" s="15"/>
      <c r="B154" s="253"/>
      <c r="C154" s="254"/>
      <c r="D154" s="233" t="s">
        <v>133</v>
      </c>
      <c r="E154" s="255" t="s">
        <v>1</v>
      </c>
      <c r="F154" s="256" t="s">
        <v>138</v>
      </c>
      <c r="G154" s="254"/>
      <c r="H154" s="257">
        <v>148.5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133</v>
      </c>
      <c r="AU154" s="263" t="s">
        <v>86</v>
      </c>
      <c r="AV154" s="15" t="s">
        <v>132</v>
      </c>
      <c r="AW154" s="15" t="s">
        <v>32</v>
      </c>
      <c r="AX154" s="15" t="s">
        <v>84</v>
      </c>
      <c r="AY154" s="263" t="s">
        <v>125</v>
      </c>
    </row>
    <row r="155" s="2" customFormat="1" ht="24.15" customHeight="1">
      <c r="A155" s="38"/>
      <c r="B155" s="39"/>
      <c r="C155" s="218" t="s">
        <v>156</v>
      </c>
      <c r="D155" s="218" t="s">
        <v>127</v>
      </c>
      <c r="E155" s="219" t="s">
        <v>157</v>
      </c>
      <c r="F155" s="220" t="s">
        <v>158</v>
      </c>
      <c r="G155" s="221" t="s">
        <v>159</v>
      </c>
      <c r="H155" s="222">
        <v>153.59999999999999</v>
      </c>
      <c r="I155" s="223"/>
      <c r="J155" s="224">
        <f>ROUND(I155*H155,2)</f>
        <v>0</v>
      </c>
      <c r="K155" s="220" t="s">
        <v>131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132</v>
      </c>
      <c r="AT155" s="229" t="s">
        <v>127</v>
      </c>
      <c r="AU155" s="229" t="s">
        <v>86</v>
      </c>
      <c r="AY155" s="17" t="s">
        <v>125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132</v>
      </c>
      <c r="BM155" s="229" t="s">
        <v>160</v>
      </c>
    </row>
    <row r="156" s="14" customFormat="1">
      <c r="A156" s="14"/>
      <c r="B156" s="242"/>
      <c r="C156" s="243"/>
      <c r="D156" s="233" t="s">
        <v>133</v>
      </c>
      <c r="E156" s="244" t="s">
        <v>1</v>
      </c>
      <c r="F156" s="245" t="s">
        <v>488</v>
      </c>
      <c r="G156" s="243"/>
      <c r="H156" s="246">
        <v>153.59999999999999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133</v>
      </c>
      <c r="AU156" s="252" t="s">
        <v>86</v>
      </c>
      <c r="AV156" s="14" t="s">
        <v>86</v>
      </c>
      <c r="AW156" s="14" t="s">
        <v>32</v>
      </c>
      <c r="AX156" s="14" t="s">
        <v>76</v>
      </c>
      <c r="AY156" s="252" t="s">
        <v>125</v>
      </c>
    </row>
    <row r="157" s="15" customFormat="1">
      <c r="A157" s="15"/>
      <c r="B157" s="253"/>
      <c r="C157" s="254"/>
      <c r="D157" s="233" t="s">
        <v>133</v>
      </c>
      <c r="E157" s="255" t="s">
        <v>1</v>
      </c>
      <c r="F157" s="256" t="s">
        <v>138</v>
      </c>
      <c r="G157" s="254"/>
      <c r="H157" s="257">
        <v>153.59999999999999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133</v>
      </c>
      <c r="AU157" s="263" t="s">
        <v>86</v>
      </c>
      <c r="AV157" s="15" t="s">
        <v>132</v>
      </c>
      <c r="AW157" s="15" t="s">
        <v>32</v>
      </c>
      <c r="AX157" s="15" t="s">
        <v>84</v>
      </c>
      <c r="AY157" s="263" t="s">
        <v>125</v>
      </c>
    </row>
    <row r="158" s="2" customFormat="1" ht="37.8" customHeight="1">
      <c r="A158" s="38"/>
      <c r="B158" s="39"/>
      <c r="C158" s="218" t="s">
        <v>147</v>
      </c>
      <c r="D158" s="218" t="s">
        <v>127</v>
      </c>
      <c r="E158" s="219" t="s">
        <v>162</v>
      </c>
      <c r="F158" s="220" t="s">
        <v>163</v>
      </c>
      <c r="G158" s="221" t="s">
        <v>164</v>
      </c>
      <c r="H158" s="222">
        <v>6.4000000000000004</v>
      </c>
      <c r="I158" s="223"/>
      <c r="J158" s="224">
        <f>ROUND(I158*H158,2)</f>
        <v>0</v>
      </c>
      <c r="K158" s="220" t="s">
        <v>131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132</v>
      </c>
      <c r="AT158" s="229" t="s">
        <v>127</v>
      </c>
      <c r="AU158" s="229" t="s">
        <v>86</v>
      </c>
      <c r="AY158" s="17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132</v>
      </c>
      <c r="BM158" s="229" t="s">
        <v>165</v>
      </c>
    </row>
    <row r="159" s="14" customFormat="1">
      <c r="A159" s="14"/>
      <c r="B159" s="242"/>
      <c r="C159" s="243"/>
      <c r="D159" s="233" t="s">
        <v>133</v>
      </c>
      <c r="E159" s="244" t="s">
        <v>1</v>
      </c>
      <c r="F159" s="245" t="s">
        <v>489</v>
      </c>
      <c r="G159" s="243"/>
      <c r="H159" s="246">
        <v>6.4000000000000004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133</v>
      </c>
      <c r="AU159" s="252" t="s">
        <v>86</v>
      </c>
      <c r="AV159" s="14" t="s">
        <v>86</v>
      </c>
      <c r="AW159" s="14" t="s">
        <v>32</v>
      </c>
      <c r="AX159" s="14" t="s">
        <v>76</v>
      </c>
      <c r="AY159" s="252" t="s">
        <v>125</v>
      </c>
    </row>
    <row r="160" s="15" customFormat="1">
      <c r="A160" s="15"/>
      <c r="B160" s="253"/>
      <c r="C160" s="254"/>
      <c r="D160" s="233" t="s">
        <v>133</v>
      </c>
      <c r="E160" s="255" t="s">
        <v>1</v>
      </c>
      <c r="F160" s="256" t="s">
        <v>138</v>
      </c>
      <c r="G160" s="254"/>
      <c r="H160" s="257">
        <v>6.4000000000000004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133</v>
      </c>
      <c r="AU160" s="263" t="s">
        <v>86</v>
      </c>
      <c r="AV160" s="15" t="s">
        <v>132</v>
      </c>
      <c r="AW160" s="15" t="s">
        <v>32</v>
      </c>
      <c r="AX160" s="15" t="s">
        <v>84</v>
      </c>
      <c r="AY160" s="263" t="s">
        <v>125</v>
      </c>
    </row>
    <row r="161" s="2" customFormat="1" ht="90" customHeight="1">
      <c r="A161" s="38"/>
      <c r="B161" s="39"/>
      <c r="C161" s="218" t="s">
        <v>167</v>
      </c>
      <c r="D161" s="218" t="s">
        <v>127</v>
      </c>
      <c r="E161" s="219" t="s">
        <v>168</v>
      </c>
      <c r="F161" s="220" t="s">
        <v>490</v>
      </c>
      <c r="G161" s="221" t="s">
        <v>170</v>
      </c>
      <c r="H161" s="222">
        <v>6</v>
      </c>
      <c r="I161" s="223"/>
      <c r="J161" s="224">
        <f>ROUND(I161*H161,2)</f>
        <v>0</v>
      </c>
      <c r="K161" s="220" t="s">
        <v>131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132</v>
      </c>
      <c r="AT161" s="229" t="s">
        <v>127</v>
      </c>
      <c r="AU161" s="229" t="s">
        <v>86</v>
      </c>
      <c r="AY161" s="17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132</v>
      </c>
      <c r="BM161" s="229" t="s">
        <v>171</v>
      </c>
    </row>
    <row r="162" s="14" customFormat="1">
      <c r="A162" s="14"/>
      <c r="B162" s="242"/>
      <c r="C162" s="243"/>
      <c r="D162" s="233" t="s">
        <v>133</v>
      </c>
      <c r="E162" s="244" t="s">
        <v>1</v>
      </c>
      <c r="F162" s="245" t="s">
        <v>491</v>
      </c>
      <c r="G162" s="243"/>
      <c r="H162" s="246">
        <v>6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133</v>
      </c>
      <c r="AU162" s="252" t="s">
        <v>86</v>
      </c>
      <c r="AV162" s="14" t="s">
        <v>86</v>
      </c>
      <c r="AW162" s="14" t="s">
        <v>32</v>
      </c>
      <c r="AX162" s="14" t="s">
        <v>76</v>
      </c>
      <c r="AY162" s="252" t="s">
        <v>125</v>
      </c>
    </row>
    <row r="163" s="15" customFormat="1">
      <c r="A163" s="15"/>
      <c r="B163" s="253"/>
      <c r="C163" s="254"/>
      <c r="D163" s="233" t="s">
        <v>133</v>
      </c>
      <c r="E163" s="255" t="s">
        <v>1</v>
      </c>
      <c r="F163" s="256" t="s">
        <v>138</v>
      </c>
      <c r="G163" s="254"/>
      <c r="H163" s="257">
        <v>6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133</v>
      </c>
      <c r="AU163" s="263" t="s">
        <v>86</v>
      </c>
      <c r="AV163" s="15" t="s">
        <v>132</v>
      </c>
      <c r="AW163" s="15" t="s">
        <v>32</v>
      </c>
      <c r="AX163" s="15" t="s">
        <v>84</v>
      </c>
      <c r="AY163" s="263" t="s">
        <v>125</v>
      </c>
    </row>
    <row r="164" s="2" customFormat="1" ht="90" customHeight="1">
      <c r="A164" s="38"/>
      <c r="B164" s="39"/>
      <c r="C164" s="218" t="s">
        <v>152</v>
      </c>
      <c r="D164" s="218" t="s">
        <v>127</v>
      </c>
      <c r="E164" s="219" t="s">
        <v>173</v>
      </c>
      <c r="F164" s="220" t="s">
        <v>492</v>
      </c>
      <c r="G164" s="221" t="s">
        <v>170</v>
      </c>
      <c r="H164" s="222">
        <v>7</v>
      </c>
      <c r="I164" s="223"/>
      <c r="J164" s="224">
        <f>ROUND(I164*H164,2)</f>
        <v>0</v>
      </c>
      <c r="K164" s="220" t="s">
        <v>131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132</v>
      </c>
      <c r="AT164" s="229" t="s">
        <v>127</v>
      </c>
      <c r="AU164" s="229" t="s">
        <v>86</v>
      </c>
      <c r="AY164" s="17" t="s">
        <v>125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132</v>
      </c>
      <c r="BM164" s="229" t="s">
        <v>174</v>
      </c>
    </row>
    <row r="165" s="14" customFormat="1">
      <c r="A165" s="14"/>
      <c r="B165" s="242"/>
      <c r="C165" s="243"/>
      <c r="D165" s="233" t="s">
        <v>133</v>
      </c>
      <c r="E165" s="244" t="s">
        <v>1</v>
      </c>
      <c r="F165" s="245" t="s">
        <v>175</v>
      </c>
      <c r="G165" s="243"/>
      <c r="H165" s="246">
        <v>7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133</v>
      </c>
      <c r="AU165" s="252" t="s">
        <v>86</v>
      </c>
      <c r="AV165" s="14" t="s">
        <v>86</v>
      </c>
      <c r="AW165" s="14" t="s">
        <v>32</v>
      </c>
      <c r="AX165" s="14" t="s">
        <v>76</v>
      </c>
      <c r="AY165" s="252" t="s">
        <v>125</v>
      </c>
    </row>
    <row r="166" s="15" customFormat="1">
      <c r="A166" s="15"/>
      <c r="B166" s="253"/>
      <c r="C166" s="254"/>
      <c r="D166" s="233" t="s">
        <v>133</v>
      </c>
      <c r="E166" s="255" t="s">
        <v>1</v>
      </c>
      <c r="F166" s="256" t="s">
        <v>138</v>
      </c>
      <c r="G166" s="254"/>
      <c r="H166" s="257">
        <v>7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133</v>
      </c>
      <c r="AU166" s="263" t="s">
        <v>86</v>
      </c>
      <c r="AV166" s="15" t="s">
        <v>132</v>
      </c>
      <c r="AW166" s="15" t="s">
        <v>32</v>
      </c>
      <c r="AX166" s="15" t="s">
        <v>84</v>
      </c>
      <c r="AY166" s="263" t="s">
        <v>125</v>
      </c>
    </row>
    <row r="167" s="2" customFormat="1" ht="37.8" customHeight="1">
      <c r="A167" s="38"/>
      <c r="B167" s="39"/>
      <c r="C167" s="218" t="s">
        <v>176</v>
      </c>
      <c r="D167" s="218" t="s">
        <v>127</v>
      </c>
      <c r="E167" s="219" t="s">
        <v>177</v>
      </c>
      <c r="F167" s="220" t="s">
        <v>178</v>
      </c>
      <c r="G167" s="221" t="s">
        <v>179</v>
      </c>
      <c r="H167" s="222">
        <v>22.75</v>
      </c>
      <c r="I167" s="223"/>
      <c r="J167" s="224">
        <f>ROUND(I167*H167,2)</f>
        <v>0</v>
      </c>
      <c r="K167" s="220" t="s">
        <v>131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132</v>
      </c>
      <c r="AT167" s="229" t="s">
        <v>127</v>
      </c>
      <c r="AU167" s="229" t="s">
        <v>86</v>
      </c>
      <c r="AY167" s="17" t="s">
        <v>125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132</v>
      </c>
      <c r="BM167" s="229" t="s">
        <v>180</v>
      </c>
    </row>
    <row r="168" s="14" customFormat="1">
      <c r="A168" s="14"/>
      <c r="B168" s="242"/>
      <c r="C168" s="243"/>
      <c r="D168" s="233" t="s">
        <v>133</v>
      </c>
      <c r="E168" s="244" t="s">
        <v>1</v>
      </c>
      <c r="F168" s="245" t="s">
        <v>493</v>
      </c>
      <c r="G168" s="243"/>
      <c r="H168" s="246">
        <v>22.75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133</v>
      </c>
      <c r="AU168" s="252" t="s">
        <v>86</v>
      </c>
      <c r="AV168" s="14" t="s">
        <v>86</v>
      </c>
      <c r="AW168" s="14" t="s">
        <v>32</v>
      </c>
      <c r="AX168" s="14" t="s">
        <v>76</v>
      </c>
      <c r="AY168" s="252" t="s">
        <v>125</v>
      </c>
    </row>
    <row r="169" s="15" customFormat="1">
      <c r="A169" s="15"/>
      <c r="B169" s="253"/>
      <c r="C169" s="254"/>
      <c r="D169" s="233" t="s">
        <v>133</v>
      </c>
      <c r="E169" s="255" t="s">
        <v>1</v>
      </c>
      <c r="F169" s="256" t="s">
        <v>138</v>
      </c>
      <c r="G169" s="254"/>
      <c r="H169" s="257">
        <v>22.75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133</v>
      </c>
      <c r="AU169" s="263" t="s">
        <v>86</v>
      </c>
      <c r="AV169" s="15" t="s">
        <v>132</v>
      </c>
      <c r="AW169" s="15" t="s">
        <v>32</v>
      </c>
      <c r="AX169" s="15" t="s">
        <v>84</v>
      </c>
      <c r="AY169" s="263" t="s">
        <v>125</v>
      </c>
    </row>
    <row r="170" s="2" customFormat="1" ht="49.05" customHeight="1">
      <c r="A170" s="38"/>
      <c r="B170" s="39"/>
      <c r="C170" s="218" t="s">
        <v>8</v>
      </c>
      <c r="D170" s="218" t="s">
        <v>127</v>
      </c>
      <c r="E170" s="219" t="s">
        <v>182</v>
      </c>
      <c r="F170" s="220" t="s">
        <v>183</v>
      </c>
      <c r="G170" s="221" t="s">
        <v>179</v>
      </c>
      <c r="H170" s="222">
        <v>39.840000000000003</v>
      </c>
      <c r="I170" s="223"/>
      <c r="J170" s="224">
        <f>ROUND(I170*H170,2)</f>
        <v>0</v>
      </c>
      <c r="K170" s="220" t="s">
        <v>131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132</v>
      </c>
      <c r="AT170" s="229" t="s">
        <v>127</v>
      </c>
      <c r="AU170" s="229" t="s">
        <v>86</v>
      </c>
      <c r="AY170" s="17" t="s">
        <v>125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132</v>
      </c>
      <c r="BM170" s="229" t="s">
        <v>184</v>
      </c>
    </row>
    <row r="171" s="13" customFormat="1">
      <c r="A171" s="13"/>
      <c r="B171" s="231"/>
      <c r="C171" s="232"/>
      <c r="D171" s="233" t="s">
        <v>133</v>
      </c>
      <c r="E171" s="234" t="s">
        <v>1</v>
      </c>
      <c r="F171" s="235" t="s">
        <v>134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133</v>
      </c>
      <c r="AU171" s="241" t="s">
        <v>86</v>
      </c>
      <c r="AV171" s="13" t="s">
        <v>84</v>
      </c>
      <c r="AW171" s="13" t="s">
        <v>32</v>
      </c>
      <c r="AX171" s="13" t="s">
        <v>76</v>
      </c>
      <c r="AY171" s="241" t="s">
        <v>125</v>
      </c>
    </row>
    <row r="172" s="13" customFormat="1">
      <c r="A172" s="13"/>
      <c r="B172" s="231"/>
      <c r="C172" s="232"/>
      <c r="D172" s="233" t="s">
        <v>133</v>
      </c>
      <c r="E172" s="234" t="s">
        <v>1</v>
      </c>
      <c r="F172" s="235" t="s">
        <v>185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133</v>
      </c>
      <c r="AU172" s="241" t="s">
        <v>86</v>
      </c>
      <c r="AV172" s="13" t="s">
        <v>84</v>
      </c>
      <c r="AW172" s="13" t="s">
        <v>32</v>
      </c>
      <c r="AX172" s="13" t="s">
        <v>76</v>
      </c>
      <c r="AY172" s="241" t="s">
        <v>125</v>
      </c>
    </row>
    <row r="173" s="13" customFormat="1">
      <c r="A173" s="13"/>
      <c r="B173" s="231"/>
      <c r="C173" s="232"/>
      <c r="D173" s="233" t="s">
        <v>133</v>
      </c>
      <c r="E173" s="234" t="s">
        <v>1</v>
      </c>
      <c r="F173" s="235" t="s">
        <v>186</v>
      </c>
      <c r="G173" s="232"/>
      <c r="H173" s="234" t="s">
        <v>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133</v>
      </c>
      <c r="AU173" s="241" t="s">
        <v>86</v>
      </c>
      <c r="AV173" s="13" t="s">
        <v>84</v>
      </c>
      <c r="AW173" s="13" t="s">
        <v>32</v>
      </c>
      <c r="AX173" s="13" t="s">
        <v>76</v>
      </c>
      <c r="AY173" s="241" t="s">
        <v>125</v>
      </c>
    </row>
    <row r="174" s="14" customFormat="1">
      <c r="A174" s="14"/>
      <c r="B174" s="242"/>
      <c r="C174" s="243"/>
      <c r="D174" s="233" t="s">
        <v>133</v>
      </c>
      <c r="E174" s="244" t="s">
        <v>1</v>
      </c>
      <c r="F174" s="245" t="s">
        <v>494</v>
      </c>
      <c r="G174" s="243"/>
      <c r="H174" s="246">
        <v>35.039999999999999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133</v>
      </c>
      <c r="AU174" s="252" t="s">
        <v>86</v>
      </c>
      <c r="AV174" s="14" t="s">
        <v>86</v>
      </c>
      <c r="AW174" s="14" t="s">
        <v>32</v>
      </c>
      <c r="AX174" s="14" t="s">
        <v>76</v>
      </c>
      <c r="AY174" s="252" t="s">
        <v>125</v>
      </c>
    </row>
    <row r="175" s="14" customFormat="1">
      <c r="A175" s="14"/>
      <c r="B175" s="242"/>
      <c r="C175" s="243"/>
      <c r="D175" s="233" t="s">
        <v>133</v>
      </c>
      <c r="E175" s="244" t="s">
        <v>1</v>
      </c>
      <c r="F175" s="245" t="s">
        <v>495</v>
      </c>
      <c r="G175" s="243"/>
      <c r="H175" s="246">
        <v>4.7999999999999998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133</v>
      </c>
      <c r="AU175" s="252" t="s">
        <v>86</v>
      </c>
      <c r="AV175" s="14" t="s">
        <v>86</v>
      </c>
      <c r="AW175" s="14" t="s">
        <v>32</v>
      </c>
      <c r="AX175" s="14" t="s">
        <v>76</v>
      </c>
      <c r="AY175" s="252" t="s">
        <v>125</v>
      </c>
    </row>
    <row r="176" s="15" customFormat="1">
      <c r="A176" s="15"/>
      <c r="B176" s="253"/>
      <c r="C176" s="254"/>
      <c r="D176" s="233" t="s">
        <v>133</v>
      </c>
      <c r="E176" s="255" t="s">
        <v>1</v>
      </c>
      <c r="F176" s="256" t="s">
        <v>138</v>
      </c>
      <c r="G176" s="254"/>
      <c r="H176" s="257">
        <v>39.839999999999996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133</v>
      </c>
      <c r="AU176" s="263" t="s">
        <v>86</v>
      </c>
      <c r="AV176" s="15" t="s">
        <v>132</v>
      </c>
      <c r="AW176" s="15" t="s">
        <v>32</v>
      </c>
      <c r="AX176" s="15" t="s">
        <v>84</v>
      </c>
      <c r="AY176" s="263" t="s">
        <v>125</v>
      </c>
    </row>
    <row r="177" s="2" customFormat="1" ht="49.05" customHeight="1">
      <c r="A177" s="38"/>
      <c r="B177" s="39"/>
      <c r="C177" s="218" t="s">
        <v>189</v>
      </c>
      <c r="D177" s="218" t="s">
        <v>127</v>
      </c>
      <c r="E177" s="219" t="s">
        <v>190</v>
      </c>
      <c r="F177" s="220" t="s">
        <v>191</v>
      </c>
      <c r="G177" s="221" t="s">
        <v>179</v>
      </c>
      <c r="H177" s="222">
        <v>39.840000000000003</v>
      </c>
      <c r="I177" s="223"/>
      <c r="J177" s="224">
        <f>ROUND(I177*H177,2)</f>
        <v>0</v>
      </c>
      <c r="K177" s="220" t="s">
        <v>131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132</v>
      </c>
      <c r="AT177" s="229" t="s">
        <v>127</v>
      </c>
      <c r="AU177" s="229" t="s">
        <v>86</v>
      </c>
      <c r="AY177" s="17" t="s">
        <v>125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132</v>
      </c>
      <c r="BM177" s="229" t="s">
        <v>192</v>
      </c>
    </row>
    <row r="178" s="13" customFormat="1">
      <c r="A178" s="13"/>
      <c r="B178" s="231"/>
      <c r="C178" s="232"/>
      <c r="D178" s="233" t="s">
        <v>133</v>
      </c>
      <c r="E178" s="234" t="s">
        <v>1</v>
      </c>
      <c r="F178" s="235" t="s">
        <v>134</v>
      </c>
      <c r="G178" s="232"/>
      <c r="H178" s="234" t="s">
        <v>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133</v>
      </c>
      <c r="AU178" s="241" t="s">
        <v>86</v>
      </c>
      <c r="AV178" s="13" t="s">
        <v>84</v>
      </c>
      <c r="AW178" s="13" t="s">
        <v>32</v>
      </c>
      <c r="AX178" s="13" t="s">
        <v>76</v>
      </c>
      <c r="AY178" s="241" t="s">
        <v>125</v>
      </c>
    </row>
    <row r="179" s="13" customFormat="1">
      <c r="A179" s="13"/>
      <c r="B179" s="231"/>
      <c r="C179" s="232"/>
      <c r="D179" s="233" t="s">
        <v>133</v>
      </c>
      <c r="E179" s="234" t="s">
        <v>1</v>
      </c>
      <c r="F179" s="235" t="s">
        <v>185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133</v>
      </c>
      <c r="AU179" s="241" t="s">
        <v>86</v>
      </c>
      <c r="AV179" s="13" t="s">
        <v>84</v>
      </c>
      <c r="AW179" s="13" t="s">
        <v>32</v>
      </c>
      <c r="AX179" s="13" t="s">
        <v>76</v>
      </c>
      <c r="AY179" s="241" t="s">
        <v>125</v>
      </c>
    </row>
    <row r="180" s="13" customFormat="1">
      <c r="A180" s="13"/>
      <c r="B180" s="231"/>
      <c r="C180" s="232"/>
      <c r="D180" s="233" t="s">
        <v>133</v>
      </c>
      <c r="E180" s="234" t="s">
        <v>1</v>
      </c>
      <c r="F180" s="235" t="s">
        <v>186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133</v>
      </c>
      <c r="AU180" s="241" t="s">
        <v>86</v>
      </c>
      <c r="AV180" s="13" t="s">
        <v>84</v>
      </c>
      <c r="AW180" s="13" t="s">
        <v>32</v>
      </c>
      <c r="AX180" s="13" t="s">
        <v>76</v>
      </c>
      <c r="AY180" s="241" t="s">
        <v>125</v>
      </c>
    </row>
    <row r="181" s="14" customFormat="1">
      <c r="A181" s="14"/>
      <c r="B181" s="242"/>
      <c r="C181" s="243"/>
      <c r="D181" s="233" t="s">
        <v>133</v>
      </c>
      <c r="E181" s="244" t="s">
        <v>1</v>
      </c>
      <c r="F181" s="245" t="s">
        <v>494</v>
      </c>
      <c r="G181" s="243"/>
      <c r="H181" s="246">
        <v>35.039999999999999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133</v>
      </c>
      <c r="AU181" s="252" t="s">
        <v>86</v>
      </c>
      <c r="AV181" s="14" t="s">
        <v>86</v>
      </c>
      <c r="AW181" s="14" t="s">
        <v>32</v>
      </c>
      <c r="AX181" s="14" t="s">
        <v>76</v>
      </c>
      <c r="AY181" s="252" t="s">
        <v>125</v>
      </c>
    </row>
    <row r="182" s="14" customFormat="1">
      <c r="A182" s="14"/>
      <c r="B182" s="242"/>
      <c r="C182" s="243"/>
      <c r="D182" s="233" t="s">
        <v>133</v>
      </c>
      <c r="E182" s="244" t="s">
        <v>1</v>
      </c>
      <c r="F182" s="245" t="s">
        <v>495</v>
      </c>
      <c r="G182" s="243"/>
      <c r="H182" s="246">
        <v>4.7999999999999998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133</v>
      </c>
      <c r="AU182" s="252" t="s">
        <v>86</v>
      </c>
      <c r="AV182" s="14" t="s">
        <v>86</v>
      </c>
      <c r="AW182" s="14" t="s">
        <v>32</v>
      </c>
      <c r="AX182" s="14" t="s">
        <v>76</v>
      </c>
      <c r="AY182" s="252" t="s">
        <v>125</v>
      </c>
    </row>
    <row r="183" s="15" customFormat="1">
      <c r="A183" s="15"/>
      <c r="B183" s="253"/>
      <c r="C183" s="254"/>
      <c r="D183" s="233" t="s">
        <v>133</v>
      </c>
      <c r="E183" s="255" t="s">
        <v>1</v>
      </c>
      <c r="F183" s="256" t="s">
        <v>138</v>
      </c>
      <c r="G183" s="254"/>
      <c r="H183" s="257">
        <v>39.839999999999996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3" t="s">
        <v>133</v>
      </c>
      <c r="AU183" s="263" t="s">
        <v>86</v>
      </c>
      <c r="AV183" s="15" t="s">
        <v>132</v>
      </c>
      <c r="AW183" s="15" t="s">
        <v>32</v>
      </c>
      <c r="AX183" s="15" t="s">
        <v>84</v>
      </c>
      <c r="AY183" s="263" t="s">
        <v>125</v>
      </c>
    </row>
    <row r="184" s="2" customFormat="1" ht="44.25" customHeight="1">
      <c r="A184" s="38"/>
      <c r="B184" s="39"/>
      <c r="C184" s="218" t="s">
        <v>160</v>
      </c>
      <c r="D184" s="218" t="s">
        <v>127</v>
      </c>
      <c r="E184" s="219" t="s">
        <v>496</v>
      </c>
      <c r="F184" s="220" t="s">
        <v>497</v>
      </c>
      <c r="G184" s="221" t="s">
        <v>170</v>
      </c>
      <c r="H184" s="222">
        <v>5</v>
      </c>
      <c r="I184" s="223"/>
      <c r="J184" s="224">
        <f>ROUND(I184*H184,2)</f>
        <v>0</v>
      </c>
      <c r="K184" s="220" t="s">
        <v>131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132</v>
      </c>
      <c r="AT184" s="229" t="s">
        <v>127</v>
      </c>
      <c r="AU184" s="229" t="s">
        <v>86</v>
      </c>
      <c r="AY184" s="17" t="s">
        <v>125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132</v>
      </c>
      <c r="BM184" s="229" t="s">
        <v>195</v>
      </c>
    </row>
    <row r="185" s="2" customFormat="1" ht="24.15" customHeight="1">
      <c r="A185" s="38"/>
      <c r="B185" s="39"/>
      <c r="C185" s="265" t="s">
        <v>197</v>
      </c>
      <c r="D185" s="265" t="s">
        <v>221</v>
      </c>
      <c r="E185" s="266" t="s">
        <v>498</v>
      </c>
      <c r="F185" s="267" t="s">
        <v>499</v>
      </c>
      <c r="G185" s="268" t="s">
        <v>170</v>
      </c>
      <c r="H185" s="269">
        <v>5</v>
      </c>
      <c r="I185" s="270"/>
      <c r="J185" s="271">
        <f>ROUND(I185*H185,2)</f>
        <v>0</v>
      </c>
      <c r="K185" s="267" t="s">
        <v>131</v>
      </c>
      <c r="L185" s="272"/>
      <c r="M185" s="273" t="s">
        <v>1</v>
      </c>
      <c r="N185" s="274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147</v>
      </c>
      <c r="AT185" s="229" t="s">
        <v>221</v>
      </c>
      <c r="AU185" s="229" t="s">
        <v>86</v>
      </c>
      <c r="AY185" s="17" t="s">
        <v>125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132</v>
      </c>
      <c r="BM185" s="229" t="s">
        <v>200</v>
      </c>
    </row>
    <row r="186" s="2" customFormat="1" ht="37.8" customHeight="1">
      <c r="A186" s="38"/>
      <c r="B186" s="39"/>
      <c r="C186" s="218" t="s">
        <v>165</v>
      </c>
      <c r="D186" s="218" t="s">
        <v>127</v>
      </c>
      <c r="E186" s="219" t="s">
        <v>193</v>
      </c>
      <c r="F186" s="220" t="s">
        <v>194</v>
      </c>
      <c r="G186" s="221" t="s">
        <v>130</v>
      </c>
      <c r="H186" s="222">
        <v>204.80000000000001</v>
      </c>
      <c r="I186" s="223"/>
      <c r="J186" s="224">
        <f>ROUND(I186*H186,2)</f>
        <v>0</v>
      </c>
      <c r="K186" s="220" t="s">
        <v>131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132</v>
      </c>
      <c r="AT186" s="229" t="s">
        <v>127</v>
      </c>
      <c r="AU186" s="229" t="s">
        <v>86</v>
      </c>
      <c r="AY186" s="17" t="s">
        <v>125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132</v>
      </c>
      <c r="BM186" s="229" t="s">
        <v>203</v>
      </c>
    </row>
    <row r="187" s="13" customFormat="1">
      <c r="A187" s="13"/>
      <c r="B187" s="231"/>
      <c r="C187" s="232"/>
      <c r="D187" s="233" t="s">
        <v>133</v>
      </c>
      <c r="E187" s="234" t="s">
        <v>1</v>
      </c>
      <c r="F187" s="235" t="s">
        <v>134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133</v>
      </c>
      <c r="AU187" s="241" t="s">
        <v>86</v>
      </c>
      <c r="AV187" s="13" t="s">
        <v>84</v>
      </c>
      <c r="AW187" s="13" t="s">
        <v>32</v>
      </c>
      <c r="AX187" s="13" t="s">
        <v>76</v>
      </c>
      <c r="AY187" s="241" t="s">
        <v>125</v>
      </c>
    </row>
    <row r="188" s="13" customFormat="1">
      <c r="A188" s="13"/>
      <c r="B188" s="231"/>
      <c r="C188" s="232"/>
      <c r="D188" s="233" t="s">
        <v>133</v>
      </c>
      <c r="E188" s="234" t="s">
        <v>1</v>
      </c>
      <c r="F188" s="235" t="s">
        <v>185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133</v>
      </c>
      <c r="AU188" s="241" t="s">
        <v>86</v>
      </c>
      <c r="AV188" s="13" t="s">
        <v>84</v>
      </c>
      <c r="AW188" s="13" t="s">
        <v>32</v>
      </c>
      <c r="AX188" s="13" t="s">
        <v>76</v>
      </c>
      <c r="AY188" s="241" t="s">
        <v>125</v>
      </c>
    </row>
    <row r="189" s="14" customFormat="1">
      <c r="A189" s="14"/>
      <c r="B189" s="242"/>
      <c r="C189" s="243"/>
      <c r="D189" s="233" t="s">
        <v>133</v>
      </c>
      <c r="E189" s="244" t="s">
        <v>1</v>
      </c>
      <c r="F189" s="245" t="s">
        <v>500</v>
      </c>
      <c r="G189" s="243"/>
      <c r="H189" s="246">
        <v>204.80000000000001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133</v>
      </c>
      <c r="AU189" s="252" t="s">
        <v>86</v>
      </c>
      <c r="AV189" s="14" t="s">
        <v>86</v>
      </c>
      <c r="AW189" s="14" t="s">
        <v>32</v>
      </c>
      <c r="AX189" s="14" t="s">
        <v>76</v>
      </c>
      <c r="AY189" s="252" t="s">
        <v>125</v>
      </c>
    </row>
    <row r="190" s="15" customFormat="1">
      <c r="A190" s="15"/>
      <c r="B190" s="253"/>
      <c r="C190" s="254"/>
      <c r="D190" s="233" t="s">
        <v>133</v>
      </c>
      <c r="E190" s="255" t="s">
        <v>1</v>
      </c>
      <c r="F190" s="256" t="s">
        <v>138</v>
      </c>
      <c r="G190" s="254"/>
      <c r="H190" s="257">
        <v>204.80000000000001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133</v>
      </c>
      <c r="AU190" s="263" t="s">
        <v>86</v>
      </c>
      <c r="AV190" s="15" t="s">
        <v>132</v>
      </c>
      <c r="AW190" s="15" t="s">
        <v>32</v>
      </c>
      <c r="AX190" s="15" t="s">
        <v>84</v>
      </c>
      <c r="AY190" s="263" t="s">
        <v>125</v>
      </c>
    </row>
    <row r="191" s="2" customFormat="1" ht="37.8" customHeight="1">
      <c r="A191" s="38"/>
      <c r="B191" s="39"/>
      <c r="C191" s="218" t="s">
        <v>206</v>
      </c>
      <c r="D191" s="218" t="s">
        <v>127</v>
      </c>
      <c r="E191" s="219" t="s">
        <v>198</v>
      </c>
      <c r="F191" s="220" t="s">
        <v>199</v>
      </c>
      <c r="G191" s="221" t="s">
        <v>130</v>
      </c>
      <c r="H191" s="222">
        <v>204.80000000000001</v>
      </c>
      <c r="I191" s="223"/>
      <c r="J191" s="224">
        <f>ROUND(I191*H191,2)</f>
        <v>0</v>
      </c>
      <c r="K191" s="220" t="s">
        <v>131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132</v>
      </c>
      <c r="AT191" s="229" t="s">
        <v>127</v>
      </c>
      <c r="AU191" s="229" t="s">
        <v>86</v>
      </c>
      <c r="AY191" s="17" t="s">
        <v>125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132</v>
      </c>
      <c r="BM191" s="229" t="s">
        <v>209</v>
      </c>
    </row>
    <row r="192" s="2" customFormat="1" ht="62.7" customHeight="1">
      <c r="A192" s="38"/>
      <c r="B192" s="39"/>
      <c r="C192" s="218" t="s">
        <v>171</v>
      </c>
      <c r="D192" s="218" t="s">
        <v>127</v>
      </c>
      <c r="E192" s="219" t="s">
        <v>201</v>
      </c>
      <c r="F192" s="220" t="s">
        <v>202</v>
      </c>
      <c r="G192" s="221" t="s">
        <v>179</v>
      </c>
      <c r="H192" s="222">
        <v>39.840000000000003</v>
      </c>
      <c r="I192" s="223"/>
      <c r="J192" s="224">
        <f>ROUND(I192*H192,2)</f>
        <v>0</v>
      </c>
      <c r="K192" s="220" t="s">
        <v>131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132</v>
      </c>
      <c r="AT192" s="229" t="s">
        <v>127</v>
      </c>
      <c r="AU192" s="229" t="s">
        <v>86</v>
      </c>
      <c r="AY192" s="17" t="s">
        <v>125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132</v>
      </c>
      <c r="BM192" s="229" t="s">
        <v>214</v>
      </c>
    </row>
    <row r="193" s="13" customFormat="1">
      <c r="A193" s="13"/>
      <c r="B193" s="231"/>
      <c r="C193" s="232"/>
      <c r="D193" s="233" t="s">
        <v>133</v>
      </c>
      <c r="E193" s="234" t="s">
        <v>1</v>
      </c>
      <c r="F193" s="235" t="s">
        <v>204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133</v>
      </c>
      <c r="AU193" s="241" t="s">
        <v>86</v>
      </c>
      <c r="AV193" s="13" t="s">
        <v>84</v>
      </c>
      <c r="AW193" s="13" t="s">
        <v>32</v>
      </c>
      <c r="AX193" s="13" t="s">
        <v>76</v>
      </c>
      <c r="AY193" s="241" t="s">
        <v>125</v>
      </c>
    </row>
    <row r="194" s="14" customFormat="1">
      <c r="A194" s="14"/>
      <c r="B194" s="242"/>
      <c r="C194" s="243"/>
      <c r="D194" s="233" t="s">
        <v>133</v>
      </c>
      <c r="E194" s="244" t="s">
        <v>1</v>
      </c>
      <c r="F194" s="245" t="s">
        <v>501</v>
      </c>
      <c r="G194" s="243"/>
      <c r="H194" s="246">
        <v>39.840000000000003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133</v>
      </c>
      <c r="AU194" s="252" t="s">
        <v>86</v>
      </c>
      <c r="AV194" s="14" t="s">
        <v>86</v>
      </c>
      <c r="AW194" s="14" t="s">
        <v>32</v>
      </c>
      <c r="AX194" s="14" t="s">
        <v>76</v>
      </c>
      <c r="AY194" s="252" t="s">
        <v>125</v>
      </c>
    </row>
    <row r="195" s="15" customFormat="1">
      <c r="A195" s="15"/>
      <c r="B195" s="253"/>
      <c r="C195" s="254"/>
      <c r="D195" s="233" t="s">
        <v>133</v>
      </c>
      <c r="E195" s="255" t="s">
        <v>1</v>
      </c>
      <c r="F195" s="256" t="s">
        <v>138</v>
      </c>
      <c r="G195" s="254"/>
      <c r="H195" s="257">
        <v>39.840000000000003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3" t="s">
        <v>133</v>
      </c>
      <c r="AU195" s="263" t="s">
        <v>86</v>
      </c>
      <c r="AV195" s="15" t="s">
        <v>132</v>
      </c>
      <c r="AW195" s="15" t="s">
        <v>32</v>
      </c>
      <c r="AX195" s="15" t="s">
        <v>84</v>
      </c>
      <c r="AY195" s="263" t="s">
        <v>125</v>
      </c>
    </row>
    <row r="196" s="2" customFormat="1" ht="62.7" customHeight="1">
      <c r="A196" s="38"/>
      <c r="B196" s="39"/>
      <c r="C196" s="218" t="s">
        <v>216</v>
      </c>
      <c r="D196" s="218" t="s">
        <v>127</v>
      </c>
      <c r="E196" s="219" t="s">
        <v>207</v>
      </c>
      <c r="F196" s="220" t="s">
        <v>208</v>
      </c>
      <c r="G196" s="221" t="s">
        <v>179</v>
      </c>
      <c r="H196" s="222">
        <v>39.840000000000003</v>
      </c>
      <c r="I196" s="223"/>
      <c r="J196" s="224">
        <f>ROUND(I196*H196,2)</f>
        <v>0</v>
      </c>
      <c r="K196" s="220" t="s">
        <v>131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132</v>
      </c>
      <c r="AT196" s="229" t="s">
        <v>127</v>
      </c>
      <c r="AU196" s="229" t="s">
        <v>86</v>
      </c>
      <c r="AY196" s="17" t="s">
        <v>125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132</v>
      </c>
      <c r="BM196" s="229" t="s">
        <v>219</v>
      </c>
    </row>
    <row r="197" s="13" customFormat="1">
      <c r="A197" s="13"/>
      <c r="B197" s="231"/>
      <c r="C197" s="232"/>
      <c r="D197" s="233" t="s">
        <v>133</v>
      </c>
      <c r="E197" s="234" t="s">
        <v>1</v>
      </c>
      <c r="F197" s="235" t="s">
        <v>204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133</v>
      </c>
      <c r="AU197" s="241" t="s">
        <v>86</v>
      </c>
      <c r="AV197" s="13" t="s">
        <v>84</v>
      </c>
      <c r="AW197" s="13" t="s">
        <v>32</v>
      </c>
      <c r="AX197" s="13" t="s">
        <v>76</v>
      </c>
      <c r="AY197" s="241" t="s">
        <v>125</v>
      </c>
    </row>
    <row r="198" s="14" customFormat="1">
      <c r="A198" s="14"/>
      <c r="B198" s="242"/>
      <c r="C198" s="243"/>
      <c r="D198" s="233" t="s">
        <v>133</v>
      </c>
      <c r="E198" s="244" t="s">
        <v>1</v>
      </c>
      <c r="F198" s="245" t="s">
        <v>501</v>
      </c>
      <c r="G198" s="243"/>
      <c r="H198" s="246">
        <v>39.840000000000003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133</v>
      </c>
      <c r="AU198" s="252" t="s">
        <v>86</v>
      </c>
      <c r="AV198" s="14" t="s">
        <v>86</v>
      </c>
      <c r="AW198" s="14" t="s">
        <v>32</v>
      </c>
      <c r="AX198" s="14" t="s">
        <v>76</v>
      </c>
      <c r="AY198" s="252" t="s">
        <v>125</v>
      </c>
    </row>
    <row r="199" s="15" customFormat="1">
      <c r="A199" s="15"/>
      <c r="B199" s="253"/>
      <c r="C199" s="254"/>
      <c r="D199" s="233" t="s">
        <v>133</v>
      </c>
      <c r="E199" s="255" t="s">
        <v>1</v>
      </c>
      <c r="F199" s="256" t="s">
        <v>138</v>
      </c>
      <c r="G199" s="254"/>
      <c r="H199" s="257">
        <v>39.840000000000003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3" t="s">
        <v>133</v>
      </c>
      <c r="AU199" s="263" t="s">
        <v>86</v>
      </c>
      <c r="AV199" s="15" t="s">
        <v>132</v>
      </c>
      <c r="AW199" s="15" t="s">
        <v>32</v>
      </c>
      <c r="AX199" s="15" t="s">
        <v>84</v>
      </c>
      <c r="AY199" s="263" t="s">
        <v>125</v>
      </c>
    </row>
    <row r="200" s="2" customFormat="1" ht="44.25" customHeight="1">
      <c r="A200" s="38"/>
      <c r="B200" s="39"/>
      <c r="C200" s="218" t="s">
        <v>174</v>
      </c>
      <c r="D200" s="264" t="s">
        <v>127</v>
      </c>
      <c r="E200" s="219" t="s">
        <v>210</v>
      </c>
      <c r="F200" s="220" t="s">
        <v>211</v>
      </c>
      <c r="G200" s="221" t="s">
        <v>212</v>
      </c>
      <c r="H200" s="222">
        <v>143.42400000000001</v>
      </c>
      <c r="I200" s="223"/>
      <c r="J200" s="224">
        <f>ROUND(I200*H200,2)</f>
        <v>0</v>
      </c>
      <c r="K200" s="220" t="s">
        <v>213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132</v>
      </c>
      <c r="AT200" s="229" t="s">
        <v>127</v>
      </c>
      <c r="AU200" s="229" t="s">
        <v>86</v>
      </c>
      <c r="AY200" s="17" t="s">
        <v>125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132</v>
      </c>
      <c r="BM200" s="229" t="s">
        <v>224</v>
      </c>
    </row>
    <row r="201" s="14" customFormat="1">
      <c r="A201" s="14"/>
      <c r="B201" s="242"/>
      <c r="C201" s="243"/>
      <c r="D201" s="233" t="s">
        <v>133</v>
      </c>
      <c r="E201" s="244" t="s">
        <v>1</v>
      </c>
      <c r="F201" s="245" t="s">
        <v>502</v>
      </c>
      <c r="G201" s="243"/>
      <c r="H201" s="246">
        <v>71.712000000000003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133</v>
      </c>
      <c r="AU201" s="252" t="s">
        <v>86</v>
      </c>
      <c r="AV201" s="14" t="s">
        <v>86</v>
      </c>
      <c r="AW201" s="14" t="s">
        <v>32</v>
      </c>
      <c r="AX201" s="14" t="s">
        <v>76</v>
      </c>
      <c r="AY201" s="252" t="s">
        <v>125</v>
      </c>
    </row>
    <row r="202" s="14" customFormat="1">
      <c r="A202" s="14"/>
      <c r="B202" s="242"/>
      <c r="C202" s="243"/>
      <c r="D202" s="233" t="s">
        <v>133</v>
      </c>
      <c r="E202" s="244" t="s">
        <v>1</v>
      </c>
      <c r="F202" s="245" t="s">
        <v>502</v>
      </c>
      <c r="G202" s="243"/>
      <c r="H202" s="246">
        <v>71.712000000000003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133</v>
      </c>
      <c r="AU202" s="252" t="s">
        <v>86</v>
      </c>
      <c r="AV202" s="14" t="s">
        <v>86</v>
      </c>
      <c r="AW202" s="14" t="s">
        <v>32</v>
      </c>
      <c r="AX202" s="14" t="s">
        <v>76</v>
      </c>
      <c r="AY202" s="252" t="s">
        <v>125</v>
      </c>
    </row>
    <row r="203" s="15" customFormat="1">
      <c r="A203" s="15"/>
      <c r="B203" s="253"/>
      <c r="C203" s="254"/>
      <c r="D203" s="233" t="s">
        <v>133</v>
      </c>
      <c r="E203" s="255" t="s">
        <v>1</v>
      </c>
      <c r="F203" s="256" t="s">
        <v>138</v>
      </c>
      <c r="G203" s="254"/>
      <c r="H203" s="257">
        <v>143.42400000000001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133</v>
      </c>
      <c r="AU203" s="263" t="s">
        <v>86</v>
      </c>
      <c r="AV203" s="15" t="s">
        <v>132</v>
      </c>
      <c r="AW203" s="15" t="s">
        <v>32</v>
      </c>
      <c r="AX203" s="15" t="s">
        <v>84</v>
      </c>
      <c r="AY203" s="263" t="s">
        <v>125</v>
      </c>
    </row>
    <row r="204" s="2" customFormat="1" ht="44.25" customHeight="1">
      <c r="A204" s="38"/>
      <c r="B204" s="39"/>
      <c r="C204" s="218" t="s">
        <v>7</v>
      </c>
      <c r="D204" s="218" t="s">
        <v>127</v>
      </c>
      <c r="E204" s="219" t="s">
        <v>217</v>
      </c>
      <c r="F204" s="220" t="s">
        <v>218</v>
      </c>
      <c r="G204" s="221" t="s">
        <v>179</v>
      </c>
      <c r="H204" s="222">
        <v>42.43</v>
      </c>
      <c r="I204" s="223"/>
      <c r="J204" s="224">
        <f>ROUND(I204*H204,2)</f>
        <v>0</v>
      </c>
      <c r="K204" s="220" t="s">
        <v>131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132</v>
      </c>
      <c r="AT204" s="229" t="s">
        <v>127</v>
      </c>
      <c r="AU204" s="229" t="s">
        <v>86</v>
      </c>
      <c r="AY204" s="17" t="s">
        <v>125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132</v>
      </c>
      <c r="BM204" s="229" t="s">
        <v>230</v>
      </c>
    </row>
    <row r="205" s="13" customFormat="1">
      <c r="A205" s="13"/>
      <c r="B205" s="231"/>
      <c r="C205" s="232"/>
      <c r="D205" s="233" t="s">
        <v>133</v>
      </c>
      <c r="E205" s="234" t="s">
        <v>1</v>
      </c>
      <c r="F205" s="235" t="s">
        <v>134</v>
      </c>
      <c r="G205" s="232"/>
      <c r="H205" s="234" t="s">
        <v>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133</v>
      </c>
      <c r="AU205" s="241" t="s">
        <v>86</v>
      </c>
      <c r="AV205" s="13" t="s">
        <v>84</v>
      </c>
      <c r="AW205" s="13" t="s">
        <v>32</v>
      </c>
      <c r="AX205" s="13" t="s">
        <v>76</v>
      </c>
      <c r="AY205" s="241" t="s">
        <v>125</v>
      </c>
    </row>
    <row r="206" s="13" customFormat="1">
      <c r="A206" s="13"/>
      <c r="B206" s="231"/>
      <c r="C206" s="232"/>
      <c r="D206" s="233" t="s">
        <v>133</v>
      </c>
      <c r="E206" s="234" t="s">
        <v>1</v>
      </c>
      <c r="F206" s="235" t="s">
        <v>185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133</v>
      </c>
      <c r="AU206" s="241" t="s">
        <v>86</v>
      </c>
      <c r="AV206" s="13" t="s">
        <v>84</v>
      </c>
      <c r="AW206" s="13" t="s">
        <v>32</v>
      </c>
      <c r="AX206" s="13" t="s">
        <v>76</v>
      </c>
      <c r="AY206" s="241" t="s">
        <v>125</v>
      </c>
    </row>
    <row r="207" s="14" customFormat="1">
      <c r="A207" s="14"/>
      <c r="B207" s="242"/>
      <c r="C207" s="243"/>
      <c r="D207" s="233" t="s">
        <v>133</v>
      </c>
      <c r="E207" s="244" t="s">
        <v>1</v>
      </c>
      <c r="F207" s="245" t="s">
        <v>503</v>
      </c>
      <c r="G207" s="243"/>
      <c r="H207" s="246">
        <v>42.43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133</v>
      </c>
      <c r="AU207" s="252" t="s">
        <v>86</v>
      </c>
      <c r="AV207" s="14" t="s">
        <v>86</v>
      </c>
      <c r="AW207" s="14" t="s">
        <v>32</v>
      </c>
      <c r="AX207" s="14" t="s">
        <v>76</v>
      </c>
      <c r="AY207" s="252" t="s">
        <v>125</v>
      </c>
    </row>
    <row r="208" s="15" customFormat="1">
      <c r="A208" s="15"/>
      <c r="B208" s="253"/>
      <c r="C208" s="254"/>
      <c r="D208" s="233" t="s">
        <v>133</v>
      </c>
      <c r="E208" s="255" t="s">
        <v>1</v>
      </c>
      <c r="F208" s="256" t="s">
        <v>138</v>
      </c>
      <c r="G208" s="254"/>
      <c r="H208" s="257">
        <v>42.43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133</v>
      </c>
      <c r="AU208" s="263" t="s">
        <v>86</v>
      </c>
      <c r="AV208" s="15" t="s">
        <v>132</v>
      </c>
      <c r="AW208" s="15" t="s">
        <v>32</v>
      </c>
      <c r="AX208" s="15" t="s">
        <v>84</v>
      </c>
      <c r="AY208" s="263" t="s">
        <v>125</v>
      </c>
    </row>
    <row r="209" s="2" customFormat="1" ht="16.5" customHeight="1">
      <c r="A209" s="38"/>
      <c r="B209" s="39"/>
      <c r="C209" s="265" t="s">
        <v>180</v>
      </c>
      <c r="D209" s="265" t="s">
        <v>221</v>
      </c>
      <c r="E209" s="266" t="s">
        <v>222</v>
      </c>
      <c r="F209" s="267" t="s">
        <v>223</v>
      </c>
      <c r="G209" s="268" t="s">
        <v>212</v>
      </c>
      <c r="H209" s="269">
        <v>84.859999999999999</v>
      </c>
      <c r="I209" s="270"/>
      <c r="J209" s="271">
        <f>ROUND(I209*H209,2)</f>
        <v>0</v>
      </c>
      <c r="K209" s="267" t="s">
        <v>131</v>
      </c>
      <c r="L209" s="272"/>
      <c r="M209" s="273" t="s">
        <v>1</v>
      </c>
      <c r="N209" s="274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147</v>
      </c>
      <c r="AT209" s="229" t="s">
        <v>221</v>
      </c>
      <c r="AU209" s="229" t="s">
        <v>86</v>
      </c>
      <c r="AY209" s="17" t="s">
        <v>125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132</v>
      </c>
      <c r="BM209" s="229" t="s">
        <v>234</v>
      </c>
    </row>
    <row r="210" s="2" customFormat="1">
      <c r="A210" s="38"/>
      <c r="B210" s="39"/>
      <c r="C210" s="40"/>
      <c r="D210" s="233" t="s">
        <v>225</v>
      </c>
      <c r="E210" s="40"/>
      <c r="F210" s="275" t="s">
        <v>226</v>
      </c>
      <c r="G210" s="40"/>
      <c r="H210" s="40"/>
      <c r="I210" s="276"/>
      <c r="J210" s="40"/>
      <c r="K210" s="40"/>
      <c r="L210" s="44"/>
      <c r="M210" s="277"/>
      <c r="N210" s="27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225</v>
      </c>
      <c r="AU210" s="17" t="s">
        <v>86</v>
      </c>
    </row>
    <row r="211" s="14" customFormat="1">
      <c r="A211" s="14"/>
      <c r="B211" s="242"/>
      <c r="C211" s="243"/>
      <c r="D211" s="233" t="s">
        <v>133</v>
      </c>
      <c r="E211" s="244" t="s">
        <v>1</v>
      </c>
      <c r="F211" s="245" t="s">
        <v>504</v>
      </c>
      <c r="G211" s="243"/>
      <c r="H211" s="246">
        <v>84.859999999999999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133</v>
      </c>
      <c r="AU211" s="252" t="s">
        <v>86</v>
      </c>
      <c r="AV211" s="14" t="s">
        <v>86</v>
      </c>
      <c r="AW211" s="14" t="s">
        <v>32</v>
      </c>
      <c r="AX211" s="14" t="s">
        <v>76</v>
      </c>
      <c r="AY211" s="252" t="s">
        <v>125</v>
      </c>
    </row>
    <row r="212" s="15" customFormat="1">
      <c r="A212" s="15"/>
      <c r="B212" s="253"/>
      <c r="C212" s="254"/>
      <c r="D212" s="233" t="s">
        <v>133</v>
      </c>
      <c r="E212" s="255" t="s">
        <v>1</v>
      </c>
      <c r="F212" s="256" t="s">
        <v>138</v>
      </c>
      <c r="G212" s="254"/>
      <c r="H212" s="257">
        <v>84.859999999999999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133</v>
      </c>
      <c r="AU212" s="263" t="s">
        <v>86</v>
      </c>
      <c r="AV212" s="15" t="s">
        <v>132</v>
      </c>
      <c r="AW212" s="15" t="s">
        <v>32</v>
      </c>
      <c r="AX212" s="15" t="s">
        <v>84</v>
      </c>
      <c r="AY212" s="263" t="s">
        <v>125</v>
      </c>
    </row>
    <row r="213" s="2" customFormat="1" ht="66.75" customHeight="1">
      <c r="A213" s="38"/>
      <c r="B213" s="39"/>
      <c r="C213" s="218" t="s">
        <v>238</v>
      </c>
      <c r="D213" s="218" t="s">
        <v>127</v>
      </c>
      <c r="E213" s="219" t="s">
        <v>228</v>
      </c>
      <c r="F213" s="220" t="s">
        <v>229</v>
      </c>
      <c r="G213" s="221" t="s">
        <v>179</v>
      </c>
      <c r="H213" s="222">
        <v>21.199999999999999</v>
      </c>
      <c r="I213" s="223"/>
      <c r="J213" s="224">
        <f>ROUND(I213*H213,2)</f>
        <v>0</v>
      </c>
      <c r="K213" s="220" t="s">
        <v>131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132</v>
      </c>
      <c r="AT213" s="229" t="s">
        <v>127</v>
      </c>
      <c r="AU213" s="229" t="s">
        <v>86</v>
      </c>
      <c r="AY213" s="17" t="s">
        <v>125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132</v>
      </c>
      <c r="BM213" s="229" t="s">
        <v>241</v>
      </c>
    </row>
    <row r="214" s="13" customFormat="1">
      <c r="A214" s="13"/>
      <c r="B214" s="231"/>
      <c r="C214" s="232"/>
      <c r="D214" s="233" t="s">
        <v>133</v>
      </c>
      <c r="E214" s="234" t="s">
        <v>1</v>
      </c>
      <c r="F214" s="235" t="s">
        <v>134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133</v>
      </c>
      <c r="AU214" s="241" t="s">
        <v>86</v>
      </c>
      <c r="AV214" s="13" t="s">
        <v>84</v>
      </c>
      <c r="AW214" s="13" t="s">
        <v>32</v>
      </c>
      <c r="AX214" s="13" t="s">
        <v>76</v>
      </c>
      <c r="AY214" s="241" t="s">
        <v>125</v>
      </c>
    </row>
    <row r="215" s="13" customFormat="1">
      <c r="A215" s="13"/>
      <c r="B215" s="231"/>
      <c r="C215" s="232"/>
      <c r="D215" s="233" t="s">
        <v>133</v>
      </c>
      <c r="E215" s="234" t="s">
        <v>1</v>
      </c>
      <c r="F215" s="235" t="s">
        <v>185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133</v>
      </c>
      <c r="AU215" s="241" t="s">
        <v>86</v>
      </c>
      <c r="AV215" s="13" t="s">
        <v>84</v>
      </c>
      <c r="AW215" s="13" t="s">
        <v>32</v>
      </c>
      <c r="AX215" s="13" t="s">
        <v>76</v>
      </c>
      <c r="AY215" s="241" t="s">
        <v>125</v>
      </c>
    </row>
    <row r="216" s="14" customFormat="1">
      <c r="A216" s="14"/>
      <c r="B216" s="242"/>
      <c r="C216" s="243"/>
      <c r="D216" s="233" t="s">
        <v>133</v>
      </c>
      <c r="E216" s="244" t="s">
        <v>1</v>
      </c>
      <c r="F216" s="245" t="s">
        <v>505</v>
      </c>
      <c r="G216" s="243"/>
      <c r="H216" s="246">
        <v>21.199999999999999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133</v>
      </c>
      <c r="AU216" s="252" t="s">
        <v>86</v>
      </c>
      <c r="AV216" s="14" t="s">
        <v>86</v>
      </c>
      <c r="AW216" s="14" t="s">
        <v>32</v>
      </c>
      <c r="AX216" s="14" t="s">
        <v>76</v>
      </c>
      <c r="AY216" s="252" t="s">
        <v>125</v>
      </c>
    </row>
    <row r="217" s="15" customFormat="1">
      <c r="A217" s="15"/>
      <c r="B217" s="253"/>
      <c r="C217" s="254"/>
      <c r="D217" s="233" t="s">
        <v>133</v>
      </c>
      <c r="E217" s="255" t="s">
        <v>1</v>
      </c>
      <c r="F217" s="256" t="s">
        <v>138</v>
      </c>
      <c r="G217" s="254"/>
      <c r="H217" s="257">
        <v>21.199999999999999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3" t="s">
        <v>133</v>
      </c>
      <c r="AU217" s="263" t="s">
        <v>86</v>
      </c>
      <c r="AV217" s="15" t="s">
        <v>132</v>
      </c>
      <c r="AW217" s="15" t="s">
        <v>32</v>
      </c>
      <c r="AX217" s="15" t="s">
        <v>84</v>
      </c>
      <c r="AY217" s="263" t="s">
        <v>125</v>
      </c>
    </row>
    <row r="218" s="2" customFormat="1" ht="16.5" customHeight="1">
      <c r="A218" s="38"/>
      <c r="B218" s="39"/>
      <c r="C218" s="265" t="s">
        <v>184</v>
      </c>
      <c r="D218" s="265" t="s">
        <v>221</v>
      </c>
      <c r="E218" s="266" t="s">
        <v>232</v>
      </c>
      <c r="F218" s="267" t="s">
        <v>233</v>
      </c>
      <c r="G218" s="268" t="s">
        <v>212</v>
      </c>
      <c r="H218" s="269">
        <v>42.399999999999999</v>
      </c>
      <c r="I218" s="270"/>
      <c r="J218" s="271">
        <f>ROUND(I218*H218,2)</f>
        <v>0</v>
      </c>
      <c r="K218" s="267" t="s">
        <v>131</v>
      </c>
      <c r="L218" s="272"/>
      <c r="M218" s="273" t="s">
        <v>1</v>
      </c>
      <c r="N218" s="274" t="s">
        <v>41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147</v>
      </c>
      <c r="AT218" s="229" t="s">
        <v>221</v>
      </c>
      <c r="AU218" s="229" t="s">
        <v>86</v>
      </c>
      <c r="AY218" s="17" t="s">
        <v>125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132</v>
      </c>
      <c r="BM218" s="229" t="s">
        <v>245</v>
      </c>
    </row>
    <row r="219" s="2" customFormat="1">
      <c r="A219" s="38"/>
      <c r="B219" s="39"/>
      <c r="C219" s="40"/>
      <c r="D219" s="233" t="s">
        <v>225</v>
      </c>
      <c r="E219" s="40"/>
      <c r="F219" s="275" t="s">
        <v>235</v>
      </c>
      <c r="G219" s="40"/>
      <c r="H219" s="40"/>
      <c r="I219" s="276"/>
      <c r="J219" s="40"/>
      <c r="K219" s="40"/>
      <c r="L219" s="44"/>
      <c r="M219" s="277"/>
      <c r="N219" s="278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225</v>
      </c>
      <c r="AU219" s="17" t="s">
        <v>86</v>
      </c>
    </row>
    <row r="220" s="14" customFormat="1">
      <c r="A220" s="14"/>
      <c r="B220" s="242"/>
      <c r="C220" s="243"/>
      <c r="D220" s="233" t="s">
        <v>133</v>
      </c>
      <c r="E220" s="244" t="s">
        <v>1</v>
      </c>
      <c r="F220" s="245" t="s">
        <v>506</v>
      </c>
      <c r="G220" s="243"/>
      <c r="H220" s="246">
        <v>42.399999999999999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133</v>
      </c>
      <c r="AU220" s="252" t="s">
        <v>86</v>
      </c>
      <c r="AV220" s="14" t="s">
        <v>86</v>
      </c>
      <c r="AW220" s="14" t="s">
        <v>32</v>
      </c>
      <c r="AX220" s="14" t="s">
        <v>76</v>
      </c>
      <c r="AY220" s="252" t="s">
        <v>125</v>
      </c>
    </row>
    <row r="221" s="15" customFormat="1">
      <c r="A221" s="15"/>
      <c r="B221" s="253"/>
      <c r="C221" s="254"/>
      <c r="D221" s="233" t="s">
        <v>133</v>
      </c>
      <c r="E221" s="255" t="s">
        <v>1</v>
      </c>
      <c r="F221" s="256" t="s">
        <v>138</v>
      </c>
      <c r="G221" s="254"/>
      <c r="H221" s="257">
        <v>42.399999999999999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3" t="s">
        <v>133</v>
      </c>
      <c r="AU221" s="263" t="s">
        <v>86</v>
      </c>
      <c r="AV221" s="15" t="s">
        <v>132</v>
      </c>
      <c r="AW221" s="15" t="s">
        <v>32</v>
      </c>
      <c r="AX221" s="15" t="s">
        <v>84</v>
      </c>
      <c r="AY221" s="263" t="s">
        <v>125</v>
      </c>
    </row>
    <row r="222" s="12" customFormat="1" ht="22.8" customHeight="1">
      <c r="A222" s="12"/>
      <c r="B222" s="202"/>
      <c r="C222" s="203"/>
      <c r="D222" s="204" t="s">
        <v>75</v>
      </c>
      <c r="E222" s="216" t="s">
        <v>86</v>
      </c>
      <c r="F222" s="216" t="s">
        <v>237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SUM(P223:P229)</f>
        <v>0</v>
      </c>
      <c r="Q222" s="210"/>
      <c r="R222" s="211">
        <f>SUM(R223:R229)</f>
        <v>0</v>
      </c>
      <c r="S222" s="210"/>
      <c r="T222" s="212">
        <f>SUM(T223:T229)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84</v>
      </c>
      <c r="AT222" s="214" t="s">
        <v>75</v>
      </c>
      <c r="AU222" s="214" t="s">
        <v>84</v>
      </c>
      <c r="AY222" s="213" t="s">
        <v>125</v>
      </c>
      <c r="BK222" s="215">
        <f>SUM(BK223:BK229)</f>
        <v>0</v>
      </c>
    </row>
    <row r="223" s="2" customFormat="1" ht="44.25" customHeight="1">
      <c r="A223" s="38"/>
      <c r="B223" s="39"/>
      <c r="C223" s="218" t="s">
        <v>248</v>
      </c>
      <c r="D223" s="218" t="s">
        <v>127</v>
      </c>
      <c r="E223" s="219" t="s">
        <v>239</v>
      </c>
      <c r="F223" s="220" t="s">
        <v>240</v>
      </c>
      <c r="G223" s="221" t="s">
        <v>179</v>
      </c>
      <c r="H223" s="222">
        <v>9.5999999999999996</v>
      </c>
      <c r="I223" s="223"/>
      <c r="J223" s="224">
        <f>ROUND(I223*H223,2)</f>
        <v>0</v>
      </c>
      <c r="K223" s="220" t="s">
        <v>131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132</v>
      </c>
      <c r="AT223" s="229" t="s">
        <v>127</v>
      </c>
      <c r="AU223" s="229" t="s">
        <v>86</v>
      </c>
      <c r="AY223" s="17" t="s">
        <v>125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132</v>
      </c>
      <c r="BM223" s="229" t="s">
        <v>251</v>
      </c>
    </row>
    <row r="224" s="13" customFormat="1">
      <c r="A224" s="13"/>
      <c r="B224" s="231"/>
      <c r="C224" s="232"/>
      <c r="D224" s="233" t="s">
        <v>133</v>
      </c>
      <c r="E224" s="234" t="s">
        <v>1</v>
      </c>
      <c r="F224" s="235" t="s">
        <v>134</v>
      </c>
      <c r="G224" s="232"/>
      <c r="H224" s="234" t="s">
        <v>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133</v>
      </c>
      <c r="AU224" s="241" t="s">
        <v>86</v>
      </c>
      <c r="AV224" s="13" t="s">
        <v>84</v>
      </c>
      <c r="AW224" s="13" t="s">
        <v>32</v>
      </c>
      <c r="AX224" s="13" t="s">
        <v>76</v>
      </c>
      <c r="AY224" s="241" t="s">
        <v>125</v>
      </c>
    </row>
    <row r="225" s="14" customFormat="1">
      <c r="A225" s="14"/>
      <c r="B225" s="242"/>
      <c r="C225" s="243"/>
      <c r="D225" s="233" t="s">
        <v>133</v>
      </c>
      <c r="E225" s="244" t="s">
        <v>1</v>
      </c>
      <c r="F225" s="245" t="s">
        <v>507</v>
      </c>
      <c r="G225" s="243"/>
      <c r="H225" s="246">
        <v>9.5999999999999996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133</v>
      </c>
      <c r="AU225" s="252" t="s">
        <v>86</v>
      </c>
      <c r="AV225" s="14" t="s">
        <v>86</v>
      </c>
      <c r="AW225" s="14" t="s">
        <v>32</v>
      </c>
      <c r="AX225" s="14" t="s">
        <v>76</v>
      </c>
      <c r="AY225" s="252" t="s">
        <v>125</v>
      </c>
    </row>
    <row r="226" s="15" customFormat="1">
      <c r="A226" s="15"/>
      <c r="B226" s="253"/>
      <c r="C226" s="254"/>
      <c r="D226" s="233" t="s">
        <v>133</v>
      </c>
      <c r="E226" s="255" t="s">
        <v>1</v>
      </c>
      <c r="F226" s="256" t="s">
        <v>138</v>
      </c>
      <c r="G226" s="254"/>
      <c r="H226" s="257">
        <v>9.5999999999999996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3" t="s">
        <v>133</v>
      </c>
      <c r="AU226" s="263" t="s">
        <v>86</v>
      </c>
      <c r="AV226" s="15" t="s">
        <v>132</v>
      </c>
      <c r="AW226" s="15" t="s">
        <v>32</v>
      </c>
      <c r="AX226" s="15" t="s">
        <v>84</v>
      </c>
      <c r="AY226" s="263" t="s">
        <v>125</v>
      </c>
    </row>
    <row r="227" s="2" customFormat="1" ht="66.75" customHeight="1">
      <c r="A227" s="38"/>
      <c r="B227" s="39"/>
      <c r="C227" s="218" t="s">
        <v>192</v>
      </c>
      <c r="D227" s="218" t="s">
        <v>127</v>
      </c>
      <c r="E227" s="219" t="s">
        <v>243</v>
      </c>
      <c r="F227" s="220" t="s">
        <v>244</v>
      </c>
      <c r="G227" s="221" t="s">
        <v>170</v>
      </c>
      <c r="H227" s="222">
        <v>64</v>
      </c>
      <c r="I227" s="223"/>
      <c r="J227" s="224">
        <f>ROUND(I227*H227,2)</f>
        <v>0</v>
      </c>
      <c r="K227" s="220" t="s">
        <v>131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132</v>
      </c>
      <c r="AT227" s="229" t="s">
        <v>127</v>
      </c>
      <c r="AU227" s="229" t="s">
        <v>86</v>
      </c>
      <c r="AY227" s="17" t="s">
        <v>125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84</v>
      </c>
      <c r="BK227" s="230">
        <f>ROUND(I227*H227,2)</f>
        <v>0</v>
      </c>
      <c r="BL227" s="17" t="s">
        <v>132</v>
      </c>
      <c r="BM227" s="229" t="s">
        <v>255</v>
      </c>
    </row>
    <row r="228" s="14" customFormat="1">
      <c r="A228" s="14"/>
      <c r="B228" s="242"/>
      <c r="C228" s="243"/>
      <c r="D228" s="233" t="s">
        <v>133</v>
      </c>
      <c r="E228" s="244" t="s">
        <v>1</v>
      </c>
      <c r="F228" s="245" t="s">
        <v>508</v>
      </c>
      <c r="G228" s="243"/>
      <c r="H228" s="246">
        <v>64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133</v>
      </c>
      <c r="AU228" s="252" t="s">
        <v>86</v>
      </c>
      <c r="AV228" s="14" t="s">
        <v>86</v>
      </c>
      <c r="AW228" s="14" t="s">
        <v>32</v>
      </c>
      <c r="AX228" s="14" t="s">
        <v>76</v>
      </c>
      <c r="AY228" s="252" t="s">
        <v>125</v>
      </c>
    </row>
    <row r="229" s="15" customFormat="1">
      <c r="A229" s="15"/>
      <c r="B229" s="253"/>
      <c r="C229" s="254"/>
      <c r="D229" s="233" t="s">
        <v>133</v>
      </c>
      <c r="E229" s="255" t="s">
        <v>1</v>
      </c>
      <c r="F229" s="256" t="s">
        <v>138</v>
      </c>
      <c r="G229" s="254"/>
      <c r="H229" s="257">
        <v>64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3" t="s">
        <v>133</v>
      </c>
      <c r="AU229" s="263" t="s">
        <v>86</v>
      </c>
      <c r="AV229" s="15" t="s">
        <v>132</v>
      </c>
      <c r="AW229" s="15" t="s">
        <v>32</v>
      </c>
      <c r="AX229" s="15" t="s">
        <v>84</v>
      </c>
      <c r="AY229" s="263" t="s">
        <v>125</v>
      </c>
    </row>
    <row r="230" s="12" customFormat="1" ht="22.8" customHeight="1">
      <c r="A230" s="12"/>
      <c r="B230" s="202"/>
      <c r="C230" s="203"/>
      <c r="D230" s="204" t="s">
        <v>75</v>
      </c>
      <c r="E230" s="216" t="s">
        <v>132</v>
      </c>
      <c r="F230" s="216" t="s">
        <v>247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SUM(P231:P235)</f>
        <v>0</v>
      </c>
      <c r="Q230" s="210"/>
      <c r="R230" s="211">
        <f>SUM(R231:R235)</f>
        <v>0</v>
      </c>
      <c r="S230" s="210"/>
      <c r="T230" s="212">
        <f>SUM(T231:T235)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84</v>
      </c>
      <c r="AT230" s="214" t="s">
        <v>75</v>
      </c>
      <c r="AU230" s="214" t="s">
        <v>84</v>
      </c>
      <c r="AY230" s="213" t="s">
        <v>125</v>
      </c>
      <c r="BK230" s="215">
        <f>SUM(BK231:BK235)</f>
        <v>0</v>
      </c>
    </row>
    <row r="231" s="2" customFormat="1" ht="33" customHeight="1">
      <c r="A231" s="38"/>
      <c r="B231" s="39"/>
      <c r="C231" s="218" t="s">
        <v>257</v>
      </c>
      <c r="D231" s="218" t="s">
        <v>127</v>
      </c>
      <c r="E231" s="219" t="s">
        <v>253</v>
      </c>
      <c r="F231" s="220" t="s">
        <v>254</v>
      </c>
      <c r="G231" s="221" t="s">
        <v>179</v>
      </c>
      <c r="H231" s="222">
        <v>6.4000000000000004</v>
      </c>
      <c r="I231" s="223"/>
      <c r="J231" s="224">
        <f>ROUND(I231*H231,2)</f>
        <v>0</v>
      </c>
      <c r="K231" s="220" t="s">
        <v>131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132</v>
      </c>
      <c r="AT231" s="229" t="s">
        <v>127</v>
      </c>
      <c r="AU231" s="229" t="s">
        <v>86</v>
      </c>
      <c r="AY231" s="17" t="s">
        <v>125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132</v>
      </c>
      <c r="BM231" s="229" t="s">
        <v>260</v>
      </c>
    </row>
    <row r="232" s="13" customFormat="1">
      <c r="A232" s="13"/>
      <c r="B232" s="231"/>
      <c r="C232" s="232"/>
      <c r="D232" s="233" t="s">
        <v>133</v>
      </c>
      <c r="E232" s="234" t="s">
        <v>1</v>
      </c>
      <c r="F232" s="235" t="s">
        <v>134</v>
      </c>
      <c r="G232" s="232"/>
      <c r="H232" s="234" t="s">
        <v>1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133</v>
      </c>
      <c r="AU232" s="241" t="s">
        <v>86</v>
      </c>
      <c r="AV232" s="13" t="s">
        <v>84</v>
      </c>
      <c r="AW232" s="13" t="s">
        <v>32</v>
      </c>
      <c r="AX232" s="13" t="s">
        <v>76</v>
      </c>
      <c r="AY232" s="241" t="s">
        <v>125</v>
      </c>
    </row>
    <row r="233" s="13" customFormat="1">
      <c r="A233" s="13"/>
      <c r="B233" s="231"/>
      <c r="C233" s="232"/>
      <c r="D233" s="233" t="s">
        <v>133</v>
      </c>
      <c r="E233" s="234" t="s">
        <v>1</v>
      </c>
      <c r="F233" s="235" t="s">
        <v>185</v>
      </c>
      <c r="G233" s="232"/>
      <c r="H233" s="234" t="s">
        <v>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133</v>
      </c>
      <c r="AU233" s="241" t="s">
        <v>86</v>
      </c>
      <c r="AV233" s="13" t="s">
        <v>84</v>
      </c>
      <c r="AW233" s="13" t="s">
        <v>32</v>
      </c>
      <c r="AX233" s="13" t="s">
        <v>76</v>
      </c>
      <c r="AY233" s="241" t="s">
        <v>125</v>
      </c>
    </row>
    <row r="234" s="14" customFormat="1">
      <c r="A234" s="14"/>
      <c r="B234" s="242"/>
      <c r="C234" s="243"/>
      <c r="D234" s="233" t="s">
        <v>133</v>
      </c>
      <c r="E234" s="244" t="s">
        <v>1</v>
      </c>
      <c r="F234" s="245" t="s">
        <v>509</v>
      </c>
      <c r="G234" s="243"/>
      <c r="H234" s="246">
        <v>6.4000000000000004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133</v>
      </c>
      <c r="AU234" s="252" t="s">
        <v>86</v>
      </c>
      <c r="AV234" s="14" t="s">
        <v>86</v>
      </c>
      <c r="AW234" s="14" t="s">
        <v>32</v>
      </c>
      <c r="AX234" s="14" t="s">
        <v>76</v>
      </c>
      <c r="AY234" s="252" t="s">
        <v>125</v>
      </c>
    </row>
    <row r="235" s="15" customFormat="1">
      <c r="A235" s="15"/>
      <c r="B235" s="253"/>
      <c r="C235" s="254"/>
      <c r="D235" s="233" t="s">
        <v>133</v>
      </c>
      <c r="E235" s="255" t="s">
        <v>1</v>
      </c>
      <c r="F235" s="256" t="s">
        <v>138</v>
      </c>
      <c r="G235" s="254"/>
      <c r="H235" s="257">
        <v>6.4000000000000004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3" t="s">
        <v>133</v>
      </c>
      <c r="AU235" s="263" t="s">
        <v>86</v>
      </c>
      <c r="AV235" s="15" t="s">
        <v>132</v>
      </c>
      <c r="AW235" s="15" t="s">
        <v>32</v>
      </c>
      <c r="AX235" s="15" t="s">
        <v>84</v>
      </c>
      <c r="AY235" s="263" t="s">
        <v>125</v>
      </c>
    </row>
    <row r="236" s="12" customFormat="1" ht="22.8" customHeight="1">
      <c r="A236" s="12"/>
      <c r="B236" s="202"/>
      <c r="C236" s="203"/>
      <c r="D236" s="204" t="s">
        <v>75</v>
      </c>
      <c r="E236" s="216" t="s">
        <v>149</v>
      </c>
      <c r="F236" s="216" t="s">
        <v>263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f>SUM(P237:P275)</f>
        <v>0</v>
      </c>
      <c r="Q236" s="210"/>
      <c r="R236" s="211">
        <f>SUM(R237:R275)</f>
        <v>0</v>
      </c>
      <c r="S236" s="210"/>
      <c r="T236" s="212">
        <f>SUM(T237:T275)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84</v>
      </c>
      <c r="AT236" s="214" t="s">
        <v>75</v>
      </c>
      <c r="AU236" s="214" t="s">
        <v>84</v>
      </c>
      <c r="AY236" s="213" t="s">
        <v>125</v>
      </c>
      <c r="BK236" s="215">
        <f>SUM(BK237:BK275)</f>
        <v>0</v>
      </c>
    </row>
    <row r="237" s="2" customFormat="1" ht="33" customHeight="1">
      <c r="A237" s="38"/>
      <c r="B237" s="39"/>
      <c r="C237" s="218" t="s">
        <v>195</v>
      </c>
      <c r="D237" s="218" t="s">
        <v>127</v>
      </c>
      <c r="E237" s="219" t="s">
        <v>264</v>
      </c>
      <c r="F237" s="220" t="s">
        <v>265</v>
      </c>
      <c r="G237" s="221" t="s">
        <v>130</v>
      </c>
      <c r="H237" s="222">
        <v>49.5</v>
      </c>
      <c r="I237" s="223"/>
      <c r="J237" s="224">
        <f>ROUND(I237*H237,2)</f>
        <v>0</v>
      </c>
      <c r="K237" s="220" t="s">
        <v>131</v>
      </c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132</v>
      </c>
      <c r="AT237" s="229" t="s">
        <v>127</v>
      </c>
      <c r="AU237" s="229" t="s">
        <v>86</v>
      </c>
      <c r="AY237" s="17" t="s">
        <v>125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132</v>
      </c>
      <c r="BM237" s="229" t="s">
        <v>266</v>
      </c>
    </row>
    <row r="238" s="13" customFormat="1">
      <c r="A238" s="13"/>
      <c r="B238" s="231"/>
      <c r="C238" s="232"/>
      <c r="D238" s="233" t="s">
        <v>133</v>
      </c>
      <c r="E238" s="234" t="s">
        <v>1</v>
      </c>
      <c r="F238" s="235" t="s">
        <v>134</v>
      </c>
      <c r="G238" s="232"/>
      <c r="H238" s="234" t="s">
        <v>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133</v>
      </c>
      <c r="AU238" s="241" t="s">
        <v>86</v>
      </c>
      <c r="AV238" s="13" t="s">
        <v>84</v>
      </c>
      <c r="AW238" s="13" t="s">
        <v>32</v>
      </c>
      <c r="AX238" s="13" t="s">
        <v>76</v>
      </c>
      <c r="AY238" s="241" t="s">
        <v>125</v>
      </c>
    </row>
    <row r="239" s="13" customFormat="1">
      <c r="A239" s="13"/>
      <c r="B239" s="231"/>
      <c r="C239" s="232"/>
      <c r="D239" s="233" t="s">
        <v>133</v>
      </c>
      <c r="E239" s="234" t="s">
        <v>1</v>
      </c>
      <c r="F239" s="235" t="s">
        <v>136</v>
      </c>
      <c r="G239" s="232"/>
      <c r="H239" s="234" t="s">
        <v>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133</v>
      </c>
      <c r="AU239" s="241" t="s">
        <v>86</v>
      </c>
      <c r="AV239" s="13" t="s">
        <v>84</v>
      </c>
      <c r="AW239" s="13" t="s">
        <v>32</v>
      </c>
      <c r="AX239" s="13" t="s">
        <v>76</v>
      </c>
      <c r="AY239" s="241" t="s">
        <v>125</v>
      </c>
    </row>
    <row r="240" s="14" customFormat="1">
      <c r="A240" s="14"/>
      <c r="B240" s="242"/>
      <c r="C240" s="243"/>
      <c r="D240" s="233" t="s">
        <v>133</v>
      </c>
      <c r="E240" s="244" t="s">
        <v>1</v>
      </c>
      <c r="F240" s="245" t="s">
        <v>485</v>
      </c>
      <c r="G240" s="243"/>
      <c r="H240" s="246">
        <v>49.5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133</v>
      </c>
      <c r="AU240" s="252" t="s">
        <v>86</v>
      </c>
      <c r="AV240" s="14" t="s">
        <v>86</v>
      </c>
      <c r="AW240" s="14" t="s">
        <v>32</v>
      </c>
      <c r="AX240" s="14" t="s">
        <v>76</v>
      </c>
      <c r="AY240" s="252" t="s">
        <v>125</v>
      </c>
    </row>
    <row r="241" s="15" customFormat="1">
      <c r="A241" s="15"/>
      <c r="B241" s="253"/>
      <c r="C241" s="254"/>
      <c r="D241" s="233" t="s">
        <v>133</v>
      </c>
      <c r="E241" s="255" t="s">
        <v>1</v>
      </c>
      <c r="F241" s="256" t="s">
        <v>138</v>
      </c>
      <c r="G241" s="254"/>
      <c r="H241" s="257">
        <v>49.5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3" t="s">
        <v>133</v>
      </c>
      <c r="AU241" s="263" t="s">
        <v>86</v>
      </c>
      <c r="AV241" s="15" t="s">
        <v>132</v>
      </c>
      <c r="AW241" s="15" t="s">
        <v>32</v>
      </c>
      <c r="AX241" s="15" t="s">
        <v>84</v>
      </c>
      <c r="AY241" s="263" t="s">
        <v>125</v>
      </c>
    </row>
    <row r="242" s="2" customFormat="1" ht="33" customHeight="1">
      <c r="A242" s="38"/>
      <c r="B242" s="39"/>
      <c r="C242" s="218" t="s">
        <v>267</v>
      </c>
      <c r="D242" s="218" t="s">
        <v>127</v>
      </c>
      <c r="E242" s="219" t="s">
        <v>268</v>
      </c>
      <c r="F242" s="220" t="s">
        <v>269</v>
      </c>
      <c r="G242" s="221" t="s">
        <v>130</v>
      </c>
      <c r="H242" s="222">
        <v>49.5</v>
      </c>
      <c r="I242" s="223"/>
      <c r="J242" s="224">
        <f>ROUND(I242*H242,2)</f>
        <v>0</v>
      </c>
      <c r="K242" s="220" t="s">
        <v>131</v>
      </c>
      <c r="L242" s="44"/>
      <c r="M242" s="225" t="s">
        <v>1</v>
      </c>
      <c r="N242" s="226" t="s">
        <v>41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132</v>
      </c>
      <c r="AT242" s="229" t="s">
        <v>127</v>
      </c>
      <c r="AU242" s="229" t="s">
        <v>86</v>
      </c>
      <c r="AY242" s="17" t="s">
        <v>125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84</v>
      </c>
      <c r="BK242" s="230">
        <f>ROUND(I242*H242,2)</f>
        <v>0</v>
      </c>
      <c r="BL242" s="17" t="s">
        <v>132</v>
      </c>
      <c r="BM242" s="229" t="s">
        <v>270</v>
      </c>
    </row>
    <row r="243" s="13" customFormat="1">
      <c r="A243" s="13"/>
      <c r="B243" s="231"/>
      <c r="C243" s="232"/>
      <c r="D243" s="233" t="s">
        <v>133</v>
      </c>
      <c r="E243" s="234" t="s">
        <v>1</v>
      </c>
      <c r="F243" s="235" t="s">
        <v>134</v>
      </c>
      <c r="G243" s="232"/>
      <c r="H243" s="234" t="s">
        <v>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133</v>
      </c>
      <c r="AU243" s="241" t="s">
        <v>86</v>
      </c>
      <c r="AV243" s="13" t="s">
        <v>84</v>
      </c>
      <c r="AW243" s="13" t="s">
        <v>32</v>
      </c>
      <c r="AX243" s="13" t="s">
        <v>76</v>
      </c>
      <c r="AY243" s="241" t="s">
        <v>125</v>
      </c>
    </row>
    <row r="244" s="13" customFormat="1">
      <c r="A244" s="13"/>
      <c r="B244" s="231"/>
      <c r="C244" s="232"/>
      <c r="D244" s="233" t="s">
        <v>133</v>
      </c>
      <c r="E244" s="234" t="s">
        <v>1</v>
      </c>
      <c r="F244" s="235" t="s">
        <v>135</v>
      </c>
      <c r="G244" s="232"/>
      <c r="H244" s="234" t="s">
        <v>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133</v>
      </c>
      <c r="AU244" s="241" t="s">
        <v>86</v>
      </c>
      <c r="AV244" s="13" t="s">
        <v>84</v>
      </c>
      <c r="AW244" s="13" t="s">
        <v>32</v>
      </c>
      <c r="AX244" s="13" t="s">
        <v>76</v>
      </c>
      <c r="AY244" s="241" t="s">
        <v>125</v>
      </c>
    </row>
    <row r="245" s="14" customFormat="1">
      <c r="A245" s="14"/>
      <c r="B245" s="242"/>
      <c r="C245" s="243"/>
      <c r="D245" s="233" t="s">
        <v>133</v>
      </c>
      <c r="E245" s="244" t="s">
        <v>1</v>
      </c>
      <c r="F245" s="245" t="s">
        <v>485</v>
      </c>
      <c r="G245" s="243"/>
      <c r="H245" s="246">
        <v>49.5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133</v>
      </c>
      <c r="AU245" s="252" t="s">
        <v>86</v>
      </c>
      <c r="AV245" s="14" t="s">
        <v>86</v>
      </c>
      <c r="AW245" s="14" t="s">
        <v>32</v>
      </c>
      <c r="AX245" s="14" t="s">
        <v>76</v>
      </c>
      <c r="AY245" s="252" t="s">
        <v>125</v>
      </c>
    </row>
    <row r="246" s="15" customFormat="1">
      <c r="A246" s="15"/>
      <c r="B246" s="253"/>
      <c r="C246" s="254"/>
      <c r="D246" s="233" t="s">
        <v>133</v>
      </c>
      <c r="E246" s="255" t="s">
        <v>1</v>
      </c>
      <c r="F246" s="256" t="s">
        <v>138</v>
      </c>
      <c r="G246" s="254"/>
      <c r="H246" s="257">
        <v>49.5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3" t="s">
        <v>133</v>
      </c>
      <c r="AU246" s="263" t="s">
        <v>86</v>
      </c>
      <c r="AV246" s="15" t="s">
        <v>132</v>
      </c>
      <c r="AW246" s="15" t="s">
        <v>32</v>
      </c>
      <c r="AX246" s="15" t="s">
        <v>84</v>
      </c>
      <c r="AY246" s="263" t="s">
        <v>125</v>
      </c>
    </row>
    <row r="247" s="2" customFormat="1" ht="49.05" customHeight="1">
      <c r="A247" s="38"/>
      <c r="B247" s="39"/>
      <c r="C247" s="218" t="s">
        <v>200</v>
      </c>
      <c r="D247" s="218" t="s">
        <v>127</v>
      </c>
      <c r="E247" s="219" t="s">
        <v>271</v>
      </c>
      <c r="F247" s="220" t="s">
        <v>272</v>
      </c>
      <c r="G247" s="221" t="s">
        <v>130</v>
      </c>
      <c r="H247" s="222">
        <v>49.5</v>
      </c>
      <c r="I247" s="223"/>
      <c r="J247" s="224">
        <f>ROUND(I247*H247,2)</f>
        <v>0</v>
      </c>
      <c r="K247" s="220" t="s">
        <v>131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132</v>
      </c>
      <c r="AT247" s="229" t="s">
        <v>127</v>
      </c>
      <c r="AU247" s="229" t="s">
        <v>86</v>
      </c>
      <c r="AY247" s="17" t="s">
        <v>125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132</v>
      </c>
      <c r="BM247" s="229" t="s">
        <v>273</v>
      </c>
    </row>
    <row r="248" s="13" customFormat="1">
      <c r="A248" s="13"/>
      <c r="B248" s="231"/>
      <c r="C248" s="232"/>
      <c r="D248" s="233" t="s">
        <v>133</v>
      </c>
      <c r="E248" s="234" t="s">
        <v>1</v>
      </c>
      <c r="F248" s="235" t="s">
        <v>134</v>
      </c>
      <c r="G248" s="232"/>
      <c r="H248" s="234" t="s">
        <v>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133</v>
      </c>
      <c r="AU248" s="241" t="s">
        <v>86</v>
      </c>
      <c r="AV248" s="13" t="s">
        <v>84</v>
      </c>
      <c r="AW248" s="13" t="s">
        <v>32</v>
      </c>
      <c r="AX248" s="13" t="s">
        <v>76</v>
      </c>
      <c r="AY248" s="241" t="s">
        <v>125</v>
      </c>
    </row>
    <row r="249" s="13" customFormat="1">
      <c r="A249" s="13"/>
      <c r="B249" s="231"/>
      <c r="C249" s="232"/>
      <c r="D249" s="233" t="s">
        <v>133</v>
      </c>
      <c r="E249" s="234" t="s">
        <v>1</v>
      </c>
      <c r="F249" s="235" t="s">
        <v>136</v>
      </c>
      <c r="G249" s="232"/>
      <c r="H249" s="234" t="s">
        <v>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133</v>
      </c>
      <c r="AU249" s="241" t="s">
        <v>86</v>
      </c>
      <c r="AV249" s="13" t="s">
        <v>84</v>
      </c>
      <c r="AW249" s="13" t="s">
        <v>32</v>
      </c>
      <c r="AX249" s="13" t="s">
        <v>76</v>
      </c>
      <c r="AY249" s="241" t="s">
        <v>125</v>
      </c>
    </row>
    <row r="250" s="14" customFormat="1">
      <c r="A250" s="14"/>
      <c r="B250" s="242"/>
      <c r="C250" s="243"/>
      <c r="D250" s="233" t="s">
        <v>133</v>
      </c>
      <c r="E250" s="244" t="s">
        <v>1</v>
      </c>
      <c r="F250" s="245" t="s">
        <v>485</v>
      </c>
      <c r="G250" s="243"/>
      <c r="H250" s="246">
        <v>49.5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133</v>
      </c>
      <c r="AU250" s="252" t="s">
        <v>86</v>
      </c>
      <c r="AV250" s="14" t="s">
        <v>86</v>
      </c>
      <c r="AW250" s="14" t="s">
        <v>32</v>
      </c>
      <c r="AX250" s="14" t="s">
        <v>76</v>
      </c>
      <c r="AY250" s="252" t="s">
        <v>125</v>
      </c>
    </row>
    <row r="251" s="15" customFormat="1">
      <c r="A251" s="15"/>
      <c r="B251" s="253"/>
      <c r="C251" s="254"/>
      <c r="D251" s="233" t="s">
        <v>133</v>
      </c>
      <c r="E251" s="255" t="s">
        <v>1</v>
      </c>
      <c r="F251" s="256" t="s">
        <v>138</v>
      </c>
      <c r="G251" s="254"/>
      <c r="H251" s="257">
        <v>49.5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3" t="s">
        <v>133</v>
      </c>
      <c r="AU251" s="263" t="s">
        <v>86</v>
      </c>
      <c r="AV251" s="15" t="s">
        <v>132</v>
      </c>
      <c r="AW251" s="15" t="s">
        <v>32</v>
      </c>
      <c r="AX251" s="15" t="s">
        <v>84</v>
      </c>
      <c r="AY251" s="263" t="s">
        <v>125</v>
      </c>
    </row>
    <row r="252" s="2" customFormat="1" ht="49.05" customHeight="1">
      <c r="A252" s="38"/>
      <c r="B252" s="39"/>
      <c r="C252" s="218" t="s">
        <v>274</v>
      </c>
      <c r="D252" s="218" t="s">
        <v>127</v>
      </c>
      <c r="E252" s="219" t="s">
        <v>275</v>
      </c>
      <c r="F252" s="220" t="s">
        <v>276</v>
      </c>
      <c r="G252" s="221" t="s">
        <v>130</v>
      </c>
      <c r="H252" s="222">
        <v>49.5</v>
      </c>
      <c r="I252" s="223"/>
      <c r="J252" s="224">
        <f>ROUND(I252*H252,2)</f>
        <v>0</v>
      </c>
      <c r="K252" s="220" t="s">
        <v>131</v>
      </c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132</v>
      </c>
      <c r="AT252" s="229" t="s">
        <v>127</v>
      </c>
      <c r="AU252" s="229" t="s">
        <v>86</v>
      </c>
      <c r="AY252" s="17" t="s">
        <v>125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132</v>
      </c>
      <c r="BM252" s="229" t="s">
        <v>277</v>
      </c>
    </row>
    <row r="253" s="13" customFormat="1">
      <c r="A253" s="13"/>
      <c r="B253" s="231"/>
      <c r="C253" s="232"/>
      <c r="D253" s="233" t="s">
        <v>133</v>
      </c>
      <c r="E253" s="234" t="s">
        <v>1</v>
      </c>
      <c r="F253" s="235" t="s">
        <v>134</v>
      </c>
      <c r="G253" s="232"/>
      <c r="H253" s="234" t="s">
        <v>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133</v>
      </c>
      <c r="AU253" s="241" t="s">
        <v>86</v>
      </c>
      <c r="AV253" s="13" t="s">
        <v>84</v>
      </c>
      <c r="AW253" s="13" t="s">
        <v>32</v>
      </c>
      <c r="AX253" s="13" t="s">
        <v>76</v>
      </c>
      <c r="AY253" s="241" t="s">
        <v>125</v>
      </c>
    </row>
    <row r="254" s="14" customFormat="1">
      <c r="A254" s="14"/>
      <c r="B254" s="242"/>
      <c r="C254" s="243"/>
      <c r="D254" s="233" t="s">
        <v>133</v>
      </c>
      <c r="E254" s="244" t="s">
        <v>1</v>
      </c>
      <c r="F254" s="245" t="s">
        <v>485</v>
      </c>
      <c r="G254" s="243"/>
      <c r="H254" s="246">
        <v>49.5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133</v>
      </c>
      <c r="AU254" s="252" t="s">
        <v>86</v>
      </c>
      <c r="AV254" s="14" t="s">
        <v>86</v>
      </c>
      <c r="AW254" s="14" t="s">
        <v>32</v>
      </c>
      <c r="AX254" s="14" t="s">
        <v>76</v>
      </c>
      <c r="AY254" s="252" t="s">
        <v>125</v>
      </c>
    </row>
    <row r="255" s="15" customFormat="1">
      <c r="A255" s="15"/>
      <c r="B255" s="253"/>
      <c r="C255" s="254"/>
      <c r="D255" s="233" t="s">
        <v>133</v>
      </c>
      <c r="E255" s="255" t="s">
        <v>1</v>
      </c>
      <c r="F255" s="256" t="s">
        <v>138</v>
      </c>
      <c r="G255" s="254"/>
      <c r="H255" s="257">
        <v>49.5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3" t="s">
        <v>133</v>
      </c>
      <c r="AU255" s="263" t="s">
        <v>86</v>
      </c>
      <c r="AV255" s="15" t="s">
        <v>132</v>
      </c>
      <c r="AW255" s="15" t="s">
        <v>32</v>
      </c>
      <c r="AX255" s="15" t="s">
        <v>84</v>
      </c>
      <c r="AY255" s="263" t="s">
        <v>125</v>
      </c>
    </row>
    <row r="256" s="2" customFormat="1" ht="24.15" customHeight="1">
      <c r="A256" s="38"/>
      <c r="B256" s="39"/>
      <c r="C256" s="218" t="s">
        <v>203</v>
      </c>
      <c r="D256" s="218" t="s">
        <v>127</v>
      </c>
      <c r="E256" s="219" t="s">
        <v>278</v>
      </c>
      <c r="F256" s="220" t="s">
        <v>279</v>
      </c>
      <c r="G256" s="221" t="s">
        <v>130</v>
      </c>
      <c r="H256" s="222">
        <v>49.5</v>
      </c>
      <c r="I256" s="223"/>
      <c r="J256" s="224">
        <f>ROUND(I256*H256,2)</f>
        <v>0</v>
      </c>
      <c r="K256" s="220" t="s">
        <v>131</v>
      </c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132</v>
      </c>
      <c r="AT256" s="229" t="s">
        <v>127</v>
      </c>
      <c r="AU256" s="229" t="s">
        <v>86</v>
      </c>
      <c r="AY256" s="17" t="s">
        <v>125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132</v>
      </c>
      <c r="BM256" s="229" t="s">
        <v>280</v>
      </c>
    </row>
    <row r="257" s="13" customFormat="1">
      <c r="A257" s="13"/>
      <c r="B257" s="231"/>
      <c r="C257" s="232"/>
      <c r="D257" s="233" t="s">
        <v>133</v>
      </c>
      <c r="E257" s="234" t="s">
        <v>1</v>
      </c>
      <c r="F257" s="235" t="s">
        <v>134</v>
      </c>
      <c r="G257" s="232"/>
      <c r="H257" s="234" t="s">
        <v>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133</v>
      </c>
      <c r="AU257" s="241" t="s">
        <v>86</v>
      </c>
      <c r="AV257" s="13" t="s">
        <v>84</v>
      </c>
      <c r="AW257" s="13" t="s">
        <v>32</v>
      </c>
      <c r="AX257" s="13" t="s">
        <v>76</v>
      </c>
      <c r="AY257" s="241" t="s">
        <v>125</v>
      </c>
    </row>
    <row r="258" s="13" customFormat="1">
      <c r="A258" s="13"/>
      <c r="B258" s="231"/>
      <c r="C258" s="232"/>
      <c r="D258" s="233" t="s">
        <v>133</v>
      </c>
      <c r="E258" s="234" t="s">
        <v>1</v>
      </c>
      <c r="F258" s="235" t="s">
        <v>135</v>
      </c>
      <c r="G258" s="232"/>
      <c r="H258" s="234" t="s">
        <v>1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133</v>
      </c>
      <c r="AU258" s="241" t="s">
        <v>86</v>
      </c>
      <c r="AV258" s="13" t="s">
        <v>84</v>
      </c>
      <c r="AW258" s="13" t="s">
        <v>32</v>
      </c>
      <c r="AX258" s="13" t="s">
        <v>76</v>
      </c>
      <c r="AY258" s="241" t="s">
        <v>125</v>
      </c>
    </row>
    <row r="259" s="14" customFormat="1">
      <c r="A259" s="14"/>
      <c r="B259" s="242"/>
      <c r="C259" s="243"/>
      <c r="D259" s="233" t="s">
        <v>133</v>
      </c>
      <c r="E259" s="244" t="s">
        <v>1</v>
      </c>
      <c r="F259" s="245" t="s">
        <v>485</v>
      </c>
      <c r="G259" s="243"/>
      <c r="H259" s="246">
        <v>49.5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133</v>
      </c>
      <c r="AU259" s="252" t="s">
        <v>86</v>
      </c>
      <c r="AV259" s="14" t="s">
        <v>86</v>
      </c>
      <c r="AW259" s="14" t="s">
        <v>32</v>
      </c>
      <c r="AX259" s="14" t="s">
        <v>76</v>
      </c>
      <c r="AY259" s="252" t="s">
        <v>125</v>
      </c>
    </row>
    <row r="260" s="15" customFormat="1">
      <c r="A260" s="15"/>
      <c r="B260" s="253"/>
      <c r="C260" s="254"/>
      <c r="D260" s="233" t="s">
        <v>133</v>
      </c>
      <c r="E260" s="255" t="s">
        <v>1</v>
      </c>
      <c r="F260" s="256" t="s">
        <v>138</v>
      </c>
      <c r="G260" s="254"/>
      <c r="H260" s="257">
        <v>49.5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3" t="s">
        <v>133</v>
      </c>
      <c r="AU260" s="263" t="s">
        <v>86</v>
      </c>
      <c r="AV260" s="15" t="s">
        <v>132</v>
      </c>
      <c r="AW260" s="15" t="s">
        <v>32</v>
      </c>
      <c r="AX260" s="15" t="s">
        <v>84</v>
      </c>
      <c r="AY260" s="263" t="s">
        <v>125</v>
      </c>
    </row>
    <row r="261" s="2" customFormat="1" ht="24.15" customHeight="1">
      <c r="A261" s="38"/>
      <c r="B261" s="39"/>
      <c r="C261" s="218" t="s">
        <v>281</v>
      </c>
      <c r="D261" s="218" t="s">
        <v>127</v>
      </c>
      <c r="E261" s="219" t="s">
        <v>282</v>
      </c>
      <c r="F261" s="220" t="s">
        <v>283</v>
      </c>
      <c r="G261" s="221" t="s">
        <v>130</v>
      </c>
      <c r="H261" s="222">
        <v>148.5</v>
      </c>
      <c r="I261" s="223"/>
      <c r="J261" s="224">
        <f>ROUND(I261*H261,2)</f>
        <v>0</v>
      </c>
      <c r="K261" s="220" t="s">
        <v>1</v>
      </c>
      <c r="L261" s="44"/>
      <c r="M261" s="225" t="s">
        <v>1</v>
      </c>
      <c r="N261" s="226" t="s">
        <v>41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132</v>
      </c>
      <c r="AT261" s="229" t="s">
        <v>127</v>
      </c>
      <c r="AU261" s="229" t="s">
        <v>86</v>
      </c>
      <c r="AY261" s="17" t="s">
        <v>125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132</v>
      </c>
      <c r="BM261" s="229" t="s">
        <v>284</v>
      </c>
    </row>
    <row r="262" s="13" customFormat="1">
      <c r="A262" s="13"/>
      <c r="B262" s="231"/>
      <c r="C262" s="232"/>
      <c r="D262" s="233" t="s">
        <v>133</v>
      </c>
      <c r="E262" s="234" t="s">
        <v>1</v>
      </c>
      <c r="F262" s="235" t="s">
        <v>134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133</v>
      </c>
      <c r="AU262" s="241" t="s">
        <v>86</v>
      </c>
      <c r="AV262" s="13" t="s">
        <v>84</v>
      </c>
      <c r="AW262" s="13" t="s">
        <v>32</v>
      </c>
      <c r="AX262" s="13" t="s">
        <v>76</v>
      </c>
      <c r="AY262" s="241" t="s">
        <v>125</v>
      </c>
    </row>
    <row r="263" s="13" customFormat="1">
      <c r="A263" s="13"/>
      <c r="B263" s="231"/>
      <c r="C263" s="232"/>
      <c r="D263" s="233" t="s">
        <v>133</v>
      </c>
      <c r="E263" s="234" t="s">
        <v>1</v>
      </c>
      <c r="F263" s="235" t="s">
        <v>285</v>
      </c>
      <c r="G263" s="232"/>
      <c r="H263" s="234" t="s">
        <v>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133</v>
      </c>
      <c r="AU263" s="241" t="s">
        <v>86</v>
      </c>
      <c r="AV263" s="13" t="s">
        <v>84</v>
      </c>
      <c r="AW263" s="13" t="s">
        <v>32</v>
      </c>
      <c r="AX263" s="13" t="s">
        <v>76</v>
      </c>
      <c r="AY263" s="241" t="s">
        <v>125</v>
      </c>
    </row>
    <row r="264" s="13" customFormat="1">
      <c r="A264" s="13"/>
      <c r="B264" s="231"/>
      <c r="C264" s="232"/>
      <c r="D264" s="233" t="s">
        <v>133</v>
      </c>
      <c r="E264" s="234" t="s">
        <v>1</v>
      </c>
      <c r="F264" s="235" t="s">
        <v>135</v>
      </c>
      <c r="G264" s="232"/>
      <c r="H264" s="234" t="s">
        <v>1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133</v>
      </c>
      <c r="AU264" s="241" t="s">
        <v>86</v>
      </c>
      <c r="AV264" s="13" t="s">
        <v>84</v>
      </c>
      <c r="AW264" s="13" t="s">
        <v>32</v>
      </c>
      <c r="AX264" s="13" t="s">
        <v>76</v>
      </c>
      <c r="AY264" s="241" t="s">
        <v>125</v>
      </c>
    </row>
    <row r="265" s="14" customFormat="1">
      <c r="A265" s="14"/>
      <c r="B265" s="242"/>
      <c r="C265" s="243"/>
      <c r="D265" s="233" t="s">
        <v>133</v>
      </c>
      <c r="E265" s="244" t="s">
        <v>1</v>
      </c>
      <c r="F265" s="245" t="s">
        <v>487</v>
      </c>
      <c r="G265" s="243"/>
      <c r="H265" s="246">
        <v>148.5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133</v>
      </c>
      <c r="AU265" s="252" t="s">
        <v>86</v>
      </c>
      <c r="AV265" s="14" t="s">
        <v>86</v>
      </c>
      <c r="AW265" s="14" t="s">
        <v>32</v>
      </c>
      <c r="AX265" s="14" t="s">
        <v>76</v>
      </c>
      <c r="AY265" s="252" t="s">
        <v>125</v>
      </c>
    </row>
    <row r="266" s="15" customFormat="1">
      <c r="A266" s="15"/>
      <c r="B266" s="253"/>
      <c r="C266" s="254"/>
      <c r="D266" s="233" t="s">
        <v>133</v>
      </c>
      <c r="E266" s="255" t="s">
        <v>1</v>
      </c>
      <c r="F266" s="256" t="s">
        <v>138</v>
      </c>
      <c r="G266" s="254"/>
      <c r="H266" s="257">
        <v>148.5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3" t="s">
        <v>133</v>
      </c>
      <c r="AU266" s="263" t="s">
        <v>86</v>
      </c>
      <c r="AV266" s="15" t="s">
        <v>132</v>
      </c>
      <c r="AW266" s="15" t="s">
        <v>32</v>
      </c>
      <c r="AX266" s="15" t="s">
        <v>84</v>
      </c>
      <c r="AY266" s="263" t="s">
        <v>125</v>
      </c>
    </row>
    <row r="267" s="2" customFormat="1" ht="49.05" customHeight="1">
      <c r="A267" s="38"/>
      <c r="B267" s="39"/>
      <c r="C267" s="218" t="s">
        <v>209</v>
      </c>
      <c r="D267" s="218" t="s">
        <v>127</v>
      </c>
      <c r="E267" s="219" t="s">
        <v>286</v>
      </c>
      <c r="F267" s="220" t="s">
        <v>287</v>
      </c>
      <c r="G267" s="221" t="s">
        <v>130</v>
      </c>
      <c r="H267" s="222">
        <v>148.5</v>
      </c>
      <c r="I267" s="223"/>
      <c r="J267" s="224">
        <f>ROUND(I267*H267,2)</f>
        <v>0</v>
      </c>
      <c r="K267" s="220" t="s">
        <v>131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132</v>
      </c>
      <c r="AT267" s="229" t="s">
        <v>127</v>
      </c>
      <c r="AU267" s="229" t="s">
        <v>86</v>
      </c>
      <c r="AY267" s="17" t="s">
        <v>125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132</v>
      </c>
      <c r="BM267" s="229" t="s">
        <v>288</v>
      </c>
    </row>
    <row r="268" s="13" customFormat="1">
      <c r="A268" s="13"/>
      <c r="B268" s="231"/>
      <c r="C268" s="232"/>
      <c r="D268" s="233" t="s">
        <v>133</v>
      </c>
      <c r="E268" s="234" t="s">
        <v>1</v>
      </c>
      <c r="F268" s="235" t="s">
        <v>134</v>
      </c>
      <c r="G268" s="232"/>
      <c r="H268" s="234" t="s">
        <v>1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133</v>
      </c>
      <c r="AU268" s="241" t="s">
        <v>86</v>
      </c>
      <c r="AV268" s="13" t="s">
        <v>84</v>
      </c>
      <c r="AW268" s="13" t="s">
        <v>32</v>
      </c>
      <c r="AX268" s="13" t="s">
        <v>76</v>
      </c>
      <c r="AY268" s="241" t="s">
        <v>125</v>
      </c>
    </row>
    <row r="269" s="13" customFormat="1">
      <c r="A269" s="13"/>
      <c r="B269" s="231"/>
      <c r="C269" s="232"/>
      <c r="D269" s="233" t="s">
        <v>133</v>
      </c>
      <c r="E269" s="234" t="s">
        <v>1</v>
      </c>
      <c r="F269" s="235" t="s">
        <v>135</v>
      </c>
      <c r="G269" s="232"/>
      <c r="H269" s="234" t="s">
        <v>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133</v>
      </c>
      <c r="AU269" s="241" t="s">
        <v>86</v>
      </c>
      <c r="AV269" s="13" t="s">
        <v>84</v>
      </c>
      <c r="AW269" s="13" t="s">
        <v>32</v>
      </c>
      <c r="AX269" s="13" t="s">
        <v>76</v>
      </c>
      <c r="AY269" s="241" t="s">
        <v>125</v>
      </c>
    </row>
    <row r="270" s="14" customFormat="1">
      <c r="A270" s="14"/>
      <c r="B270" s="242"/>
      <c r="C270" s="243"/>
      <c r="D270" s="233" t="s">
        <v>133</v>
      </c>
      <c r="E270" s="244" t="s">
        <v>1</v>
      </c>
      <c r="F270" s="245" t="s">
        <v>487</v>
      </c>
      <c r="G270" s="243"/>
      <c r="H270" s="246">
        <v>148.5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133</v>
      </c>
      <c r="AU270" s="252" t="s">
        <v>86</v>
      </c>
      <c r="AV270" s="14" t="s">
        <v>86</v>
      </c>
      <c r="AW270" s="14" t="s">
        <v>32</v>
      </c>
      <c r="AX270" s="14" t="s">
        <v>76</v>
      </c>
      <c r="AY270" s="252" t="s">
        <v>125</v>
      </c>
    </row>
    <row r="271" s="15" customFormat="1">
      <c r="A271" s="15"/>
      <c r="B271" s="253"/>
      <c r="C271" s="254"/>
      <c r="D271" s="233" t="s">
        <v>133</v>
      </c>
      <c r="E271" s="255" t="s">
        <v>1</v>
      </c>
      <c r="F271" s="256" t="s">
        <v>138</v>
      </c>
      <c r="G271" s="254"/>
      <c r="H271" s="257">
        <v>148.5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3" t="s">
        <v>133</v>
      </c>
      <c r="AU271" s="263" t="s">
        <v>86</v>
      </c>
      <c r="AV271" s="15" t="s">
        <v>132</v>
      </c>
      <c r="AW271" s="15" t="s">
        <v>32</v>
      </c>
      <c r="AX271" s="15" t="s">
        <v>84</v>
      </c>
      <c r="AY271" s="263" t="s">
        <v>125</v>
      </c>
    </row>
    <row r="272" s="2" customFormat="1" ht="44.25" customHeight="1">
      <c r="A272" s="38"/>
      <c r="B272" s="39"/>
      <c r="C272" s="218" t="s">
        <v>289</v>
      </c>
      <c r="D272" s="218" t="s">
        <v>127</v>
      </c>
      <c r="E272" s="219" t="s">
        <v>290</v>
      </c>
      <c r="F272" s="220" t="s">
        <v>291</v>
      </c>
      <c r="G272" s="221" t="s">
        <v>130</v>
      </c>
      <c r="H272" s="222">
        <v>49.5</v>
      </c>
      <c r="I272" s="223"/>
      <c r="J272" s="224">
        <f>ROUND(I272*H272,2)</f>
        <v>0</v>
      </c>
      <c r="K272" s="220" t="s">
        <v>131</v>
      </c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132</v>
      </c>
      <c r="AT272" s="229" t="s">
        <v>127</v>
      </c>
      <c r="AU272" s="229" t="s">
        <v>86</v>
      </c>
      <c r="AY272" s="17" t="s">
        <v>125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132</v>
      </c>
      <c r="BM272" s="229" t="s">
        <v>292</v>
      </c>
    </row>
    <row r="273" s="13" customFormat="1">
      <c r="A273" s="13"/>
      <c r="B273" s="231"/>
      <c r="C273" s="232"/>
      <c r="D273" s="233" t="s">
        <v>133</v>
      </c>
      <c r="E273" s="234" t="s">
        <v>1</v>
      </c>
      <c r="F273" s="235" t="s">
        <v>134</v>
      </c>
      <c r="G273" s="232"/>
      <c r="H273" s="234" t="s">
        <v>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133</v>
      </c>
      <c r="AU273" s="241" t="s">
        <v>86</v>
      </c>
      <c r="AV273" s="13" t="s">
        <v>84</v>
      </c>
      <c r="AW273" s="13" t="s">
        <v>32</v>
      </c>
      <c r="AX273" s="13" t="s">
        <v>76</v>
      </c>
      <c r="AY273" s="241" t="s">
        <v>125</v>
      </c>
    </row>
    <row r="274" s="14" customFormat="1">
      <c r="A274" s="14"/>
      <c r="B274" s="242"/>
      <c r="C274" s="243"/>
      <c r="D274" s="233" t="s">
        <v>133</v>
      </c>
      <c r="E274" s="244" t="s">
        <v>1</v>
      </c>
      <c r="F274" s="245" t="s">
        <v>485</v>
      </c>
      <c r="G274" s="243"/>
      <c r="H274" s="246">
        <v>49.5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133</v>
      </c>
      <c r="AU274" s="252" t="s">
        <v>86</v>
      </c>
      <c r="AV274" s="14" t="s">
        <v>86</v>
      </c>
      <c r="AW274" s="14" t="s">
        <v>32</v>
      </c>
      <c r="AX274" s="14" t="s">
        <v>76</v>
      </c>
      <c r="AY274" s="252" t="s">
        <v>125</v>
      </c>
    </row>
    <row r="275" s="15" customFormat="1">
      <c r="A275" s="15"/>
      <c r="B275" s="253"/>
      <c r="C275" s="254"/>
      <c r="D275" s="233" t="s">
        <v>133</v>
      </c>
      <c r="E275" s="255" t="s">
        <v>1</v>
      </c>
      <c r="F275" s="256" t="s">
        <v>138</v>
      </c>
      <c r="G275" s="254"/>
      <c r="H275" s="257">
        <v>49.5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3" t="s">
        <v>133</v>
      </c>
      <c r="AU275" s="263" t="s">
        <v>86</v>
      </c>
      <c r="AV275" s="15" t="s">
        <v>132</v>
      </c>
      <c r="AW275" s="15" t="s">
        <v>32</v>
      </c>
      <c r="AX275" s="15" t="s">
        <v>84</v>
      </c>
      <c r="AY275" s="263" t="s">
        <v>125</v>
      </c>
    </row>
    <row r="276" s="12" customFormat="1" ht="22.8" customHeight="1">
      <c r="A276" s="12"/>
      <c r="B276" s="202"/>
      <c r="C276" s="203"/>
      <c r="D276" s="204" t="s">
        <v>75</v>
      </c>
      <c r="E276" s="216" t="s">
        <v>147</v>
      </c>
      <c r="F276" s="216" t="s">
        <v>293</v>
      </c>
      <c r="G276" s="203"/>
      <c r="H276" s="203"/>
      <c r="I276" s="206"/>
      <c r="J276" s="217">
        <f>BK276</f>
        <v>0</v>
      </c>
      <c r="K276" s="203"/>
      <c r="L276" s="208"/>
      <c r="M276" s="209"/>
      <c r="N276" s="210"/>
      <c r="O276" s="210"/>
      <c r="P276" s="211">
        <f>SUM(P277:P297)</f>
        <v>0</v>
      </c>
      <c r="Q276" s="210"/>
      <c r="R276" s="211">
        <f>SUM(R277:R297)</f>
        <v>0.075000000000000011</v>
      </c>
      <c r="S276" s="210"/>
      <c r="T276" s="212">
        <f>SUM(T277:T297)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3" t="s">
        <v>84</v>
      </c>
      <c r="AT276" s="214" t="s">
        <v>75</v>
      </c>
      <c r="AU276" s="214" t="s">
        <v>84</v>
      </c>
      <c r="AY276" s="213" t="s">
        <v>125</v>
      </c>
      <c r="BK276" s="215">
        <f>SUM(BK277:BK297)</f>
        <v>0</v>
      </c>
    </row>
    <row r="277" s="2" customFormat="1" ht="37.8" customHeight="1">
      <c r="A277" s="38"/>
      <c r="B277" s="39"/>
      <c r="C277" s="218" t="s">
        <v>214</v>
      </c>
      <c r="D277" s="218" t="s">
        <v>127</v>
      </c>
      <c r="E277" s="219" t="s">
        <v>510</v>
      </c>
      <c r="F277" s="220" t="s">
        <v>511</v>
      </c>
      <c r="G277" s="221" t="s">
        <v>170</v>
      </c>
      <c r="H277" s="222">
        <v>59</v>
      </c>
      <c r="I277" s="223"/>
      <c r="J277" s="224">
        <f>ROUND(I277*H277,2)</f>
        <v>0</v>
      </c>
      <c r="K277" s="220" t="s">
        <v>131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132</v>
      </c>
      <c r="AT277" s="229" t="s">
        <v>127</v>
      </c>
      <c r="AU277" s="229" t="s">
        <v>86</v>
      </c>
      <c r="AY277" s="17" t="s">
        <v>125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132</v>
      </c>
      <c r="BM277" s="229" t="s">
        <v>297</v>
      </c>
    </row>
    <row r="278" s="14" customFormat="1">
      <c r="A278" s="14"/>
      <c r="B278" s="242"/>
      <c r="C278" s="243"/>
      <c r="D278" s="233" t="s">
        <v>133</v>
      </c>
      <c r="E278" s="244" t="s">
        <v>1</v>
      </c>
      <c r="F278" s="245" t="s">
        <v>512</v>
      </c>
      <c r="G278" s="243"/>
      <c r="H278" s="246">
        <v>59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133</v>
      </c>
      <c r="AU278" s="252" t="s">
        <v>86</v>
      </c>
      <c r="AV278" s="14" t="s">
        <v>86</v>
      </c>
      <c r="AW278" s="14" t="s">
        <v>32</v>
      </c>
      <c r="AX278" s="14" t="s">
        <v>76</v>
      </c>
      <c r="AY278" s="252" t="s">
        <v>125</v>
      </c>
    </row>
    <row r="279" s="15" customFormat="1">
      <c r="A279" s="15"/>
      <c r="B279" s="253"/>
      <c r="C279" s="254"/>
      <c r="D279" s="233" t="s">
        <v>133</v>
      </c>
      <c r="E279" s="255" t="s">
        <v>1</v>
      </c>
      <c r="F279" s="256" t="s">
        <v>138</v>
      </c>
      <c r="G279" s="254"/>
      <c r="H279" s="257">
        <v>59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3" t="s">
        <v>133</v>
      </c>
      <c r="AU279" s="263" t="s">
        <v>86</v>
      </c>
      <c r="AV279" s="15" t="s">
        <v>132</v>
      </c>
      <c r="AW279" s="15" t="s">
        <v>32</v>
      </c>
      <c r="AX279" s="15" t="s">
        <v>84</v>
      </c>
      <c r="AY279" s="263" t="s">
        <v>125</v>
      </c>
    </row>
    <row r="280" s="2" customFormat="1" ht="16.5" customHeight="1">
      <c r="A280" s="38"/>
      <c r="B280" s="39"/>
      <c r="C280" s="265" t="s">
        <v>298</v>
      </c>
      <c r="D280" s="265" t="s">
        <v>221</v>
      </c>
      <c r="E280" s="266" t="s">
        <v>513</v>
      </c>
      <c r="F280" s="267" t="s">
        <v>514</v>
      </c>
      <c r="G280" s="268" t="s">
        <v>170</v>
      </c>
      <c r="H280" s="269">
        <v>59.884999999999998</v>
      </c>
      <c r="I280" s="270"/>
      <c r="J280" s="271">
        <f>ROUND(I280*H280,2)</f>
        <v>0</v>
      </c>
      <c r="K280" s="267" t="s">
        <v>1</v>
      </c>
      <c r="L280" s="272"/>
      <c r="M280" s="273" t="s">
        <v>1</v>
      </c>
      <c r="N280" s="274" t="s">
        <v>41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147</v>
      </c>
      <c r="AT280" s="229" t="s">
        <v>221</v>
      </c>
      <c r="AU280" s="229" t="s">
        <v>86</v>
      </c>
      <c r="AY280" s="17" t="s">
        <v>125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84</v>
      </c>
      <c r="BK280" s="230">
        <f>ROUND(I280*H280,2)</f>
        <v>0</v>
      </c>
      <c r="BL280" s="17" t="s">
        <v>132</v>
      </c>
      <c r="BM280" s="229" t="s">
        <v>301</v>
      </c>
    </row>
    <row r="281" s="2" customFormat="1">
      <c r="A281" s="38"/>
      <c r="B281" s="39"/>
      <c r="C281" s="40"/>
      <c r="D281" s="233" t="s">
        <v>225</v>
      </c>
      <c r="E281" s="40"/>
      <c r="F281" s="275" t="s">
        <v>316</v>
      </c>
      <c r="G281" s="40"/>
      <c r="H281" s="40"/>
      <c r="I281" s="276"/>
      <c r="J281" s="40"/>
      <c r="K281" s="40"/>
      <c r="L281" s="44"/>
      <c r="M281" s="277"/>
      <c r="N281" s="278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225</v>
      </c>
      <c r="AU281" s="17" t="s">
        <v>86</v>
      </c>
    </row>
    <row r="282" s="14" customFormat="1">
      <c r="A282" s="14"/>
      <c r="B282" s="242"/>
      <c r="C282" s="243"/>
      <c r="D282" s="233" t="s">
        <v>133</v>
      </c>
      <c r="E282" s="244" t="s">
        <v>1</v>
      </c>
      <c r="F282" s="245" t="s">
        <v>515</v>
      </c>
      <c r="G282" s="243"/>
      <c r="H282" s="246">
        <v>59.884999999999998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133</v>
      </c>
      <c r="AU282" s="252" t="s">
        <v>86</v>
      </c>
      <c r="AV282" s="14" t="s">
        <v>86</v>
      </c>
      <c r="AW282" s="14" t="s">
        <v>32</v>
      </c>
      <c r="AX282" s="14" t="s">
        <v>76</v>
      </c>
      <c r="AY282" s="252" t="s">
        <v>125</v>
      </c>
    </row>
    <row r="283" s="15" customFormat="1">
      <c r="A283" s="15"/>
      <c r="B283" s="253"/>
      <c r="C283" s="254"/>
      <c r="D283" s="233" t="s">
        <v>133</v>
      </c>
      <c r="E283" s="255" t="s">
        <v>1</v>
      </c>
      <c r="F283" s="256" t="s">
        <v>138</v>
      </c>
      <c r="G283" s="254"/>
      <c r="H283" s="257">
        <v>59.884999999999998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3" t="s">
        <v>133</v>
      </c>
      <c r="AU283" s="263" t="s">
        <v>86</v>
      </c>
      <c r="AV283" s="15" t="s">
        <v>132</v>
      </c>
      <c r="AW283" s="15" t="s">
        <v>32</v>
      </c>
      <c r="AX283" s="15" t="s">
        <v>84</v>
      </c>
      <c r="AY283" s="263" t="s">
        <v>125</v>
      </c>
    </row>
    <row r="284" s="2" customFormat="1" ht="37.8" customHeight="1">
      <c r="A284" s="38"/>
      <c r="B284" s="39"/>
      <c r="C284" s="218" t="s">
        <v>219</v>
      </c>
      <c r="D284" s="218" t="s">
        <v>127</v>
      </c>
      <c r="E284" s="219" t="s">
        <v>516</v>
      </c>
      <c r="F284" s="220" t="s">
        <v>517</v>
      </c>
      <c r="G284" s="221" t="s">
        <v>296</v>
      </c>
      <c r="H284" s="222">
        <v>25</v>
      </c>
      <c r="I284" s="223"/>
      <c r="J284" s="224">
        <f>ROUND(I284*H284,2)</f>
        <v>0</v>
      </c>
      <c r="K284" s="220" t="s">
        <v>131</v>
      </c>
      <c r="L284" s="44"/>
      <c r="M284" s="225" t="s">
        <v>1</v>
      </c>
      <c r="N284" s="226" t="s">
        <v>41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132</v>
      </c>
      <c r="AT284" s="229" t="s">
        <v>127</v>
      </c>
      <c r="AU284" s="229" t="s">
        <v>86</v>
      </c>
      <c r="AY284" s="17" t="s">
        <v>125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132</v>
      </c>
      <c r="BM284" s="229" t="s">
        <v>304</v>
      </c>
    </row>
    <row r="285" s="2" customFormat="1" ht="21.75" customHeight="1">
      <c r="A285" s="38"/>
      <c r="B285" s="39"/>
      <c r="C285" s="265" t="s">
        <v>305</v>
      </c>
      <c r="D285" s="265" t="s">
        <v>221</v>
      </c>
      <c r="E285" s="266" t="s">
        <v>518</v>
      </c>
      <c r="F285" s="267" t="s">
        <v>519</v>
      </c>
      <c r="G285" s="268" t="s">
        <v>296</v>
      </c>
      <c r="H285" s="269">
        <v>25</v>
      </c>
      <c r="I285" s="270"/>
      <c r="J285" s="271">
        <f>ROUND(I285*H285,2)</f>
        <v>0</v>
      </c>
      <c r="K285" s="267" t="s">
        <v>1</v>
      </c>
      <c r="L285" s="272"/>
      <c r="M285" s="273" t="s">
        <v>1</v>
      </c>
      <c r="N285" s="274" t="s">
        <v>41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147</v>
      </c>
      <c r="AT285" s="229" t="s">
        <v>221</v>
      </c>
      <c r="AU285" s="229" t="s">
        <v>86</v>
      </c>
      <c r="AY285" s="17" t="s">
        <v>125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84</v>
      </c>
      <c r="BK285" s="230">
        <f>ROUND(I285*H285,2)</f>
        <v>0</v>
      </c>
      <c r="BL285" s="17" t="s">
        <v>132</v>
      </c>
      <c r="BM285" s="229" t="s">
        <v>308</v>
      </c>
    </row>
    <row r="286" s="2" customFormat="1" ht="44.25" customHeight="1">
      <c r="A286" s="38"/>
      <c r="B286" s="39"/>
      <c r="C286" s="218" t="s">
        <v>224</v>
      </c>
      <c r="D286" s="218" t="s">
        <v>127</v>
      </c>
      <c r="E286" s="219" t="s">
        <v>520</v>
      </c>
      <c r="F286" s="220" t="s">
        <v>521</v>
      </c>
      <c r="G286" s="221" t="s">
        <v>296</v>
      </c>
      <c r="H286" s="222">
        <v>25</v>
      </c>
      <c r="I286" s="223"/>
      <c r="J286" s="224">
        <f>ROUND(I286*H286,2)</f>
        <v>0</v>
      </c>
      <c r="K286" s="220" t="s">
        <v>131</v>
      </c>
      <c r="L286" s="44"/>
      <c r="M286" s="225" t="s">
        <v>1</v>
      </c>
      <c r="N286" s="226" t="s">
        <v>41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132</v>
      </c>
      <c r="AT286" s="229" t="s">
        <v>127</v>
      </c>
      <c r="AU286" s="229" t="s">
        <v>86</v>
      </c>
      <c r="AY286" s="17" t="s">
        <v>125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132</v>
      </c>
      <c r="BM286" s="229" t="s">
        <v>522</v>
      </c>
    </row>
    <row r="287" s="2" customFormat="1" ht="16.5" customHeight="1">
      <c r="A287" s="38"/>
      <c r="B287" s="39"/>
      <c r="C287" s="265" t="s">
        <v>312</v>
      </c>
      <c r="D287" s="265" t="s">
        <v>221</v>
      </c>
      <c r="E287" s="266" t="s">
        <v>523</v>
      </c>
      <c r="F287" s="267" t="s">
        <v>524</v>
      </c>
      <c r="G287" s="268" t="s">
        <v>296</v>
      </c>
      <c r="H287" s="269">
        <v>25</v>
      </c>
      <c r="I287" s="270"/>
      <c r="J287" s="271">
        <f>ROUND(I287*H287,2)</f>
        <v>0</v>
      </c>
      <c r="K287" s="267" t="s">
        <v>131</v>
      </c>
      <c r="L287" s="272"/>
      <c r="M287" s="273" t="s">
        <v>1</v>
      </c>
      <c r="N287" s="274" t="s">
        <v>41</v>
      </c>
      <c r="O287" s="91"/>
      <c r="P287" s="227">
        <f>O287*H287</f>
        <v>0</v>
      </c>
      <c r="Q287" s="227">
        <v>0.00017000000000000001</v>
      </c>
      <c r="R287" s="227">
        <f>Q287*H287</f>
        <v>0.0042500000000000003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147</v>
      </c>
      <c r="AT287" s="229" t="s">
        <v>221</v>
      </c>
      <c r="AU287" s="229" t="s">
        <v>86</v>
      </c>
      <c r="AY287" s="17" t="s">
        <v>125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84</v>
      </c>
      <c r="BK287" s="230">
        <f>ROUND(I287*H287,2)</f>
        <v>0</v>
      </c>
      <c r="BL287" s="17" t="s">
        <v>132</v>
      </c>
      <c r="BM287" s="229" t="s">
        <v>525</v>
      </c>
    </row>
    <row r="288" s="2" customFormat="1" ht="49.05" customHeight="1">
      <c r="A288" s="38"/>
      <c r="B288" s="39"/>
      <c r="C288" s="218" t="s">
        <v>230</v>
      </c>
      <c r="D288" s="218" t="s">
        <v>127</v>
      </c>
      <c r="E288" s="219" t="s">
        <v>526</v>
      </c>
      <c r="F288" s="220" t="s">
        <v>527</v>
      </c>
      <c r="G288" s="221" t="s">
        <v>296</v>
      </c>
      <c r="H288" s="222">
        <v>25</v>
      </c>
      <c r="I288" s="223"/>
      <c r="J288" s="224">
        <f>ROUND(I288*H288,2)</f>
        <v>0</v>
      </c>
      <c r="K288" s="220" t="s">
        <v>131</v>
      </c>
      <c r="L288" s="44"/>
      <c r="M288" s="225" t="s">
        <v>1</v>
      </c>
      <c r="N288" s="226" t="s">
        <v>41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132</v>
      </c>
      <c r="AT288" s="229" t="s">
        <v>127</v>
      </c>
      <c r="AU288" s="229" t="s">
        <v>86</v>
      </c>
      <c r="AY288" s="17" t="s">
        <v>125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132</v>
      </c>
      <c r="BM288" s="229" t="s">
        <v>311</v>
      </c>
    </row>
    <row r="289" s="2" customFormat="1" ht="24.15" customHeight="1">
      <c r="A289" s="38"/>
      <c r="B289" s="39"/>
      <c r="C289" s="265" t="s">
        <v>321</v>
      </c>
      <c r="D289" s="265" t="s">
        <v>221</v>
      </c>
      <c r="E289" s="266" t="s">
        <v>528</v>
      </c>
      <c r="F289" s="267" t="s">
        <v>529</v>
      </c>
      <c r="G289" s="268" t="s">
        <v>296</v>
      </c>
      <c r="H289" s="269">
        <v>25</v>
      </c>
      <c r="I289" s="270"/>
      <c r="J289" s="271">
        <f>ROUND(I289*H289,2)</f>
        <v>0</v>
      </c>
      <c r="K289" s="267" t="s">
        <v>131</v>
      </c>
      <c r="L289" s="272"/>
      <c r="M289" s="273" t="s">
        <v>1</v>
      </c>
      <c r="N289" s="274" t="s">
        <v>41</v>
      </c>
      <c r="O289" s="91"/>
      <c r="P289" s="227">
        <f>O289*H289</f>
        <v>0</v>
      </c>
      <c r="Q289" s="227">
        <v>0.0028300000000000001</v>
      </c>
      <c r="R289" s="227">
        <f>Q289*H289</f>
        <v>0.070750000000000007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147</v>
      </c>
      <c r="AT289" s="229" t="s">
        <v>221</v>
      </c>
      <c r="AU289" s="229" t="s">
        <v>86</v>
      </c>
      <c r="AY289" s="17" t="s">
        <v>125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132</v>
      </c>
      <c r="BM289" s="229" t="s">
        <v>315</v>
      </c>
    </row>
    <row r="290" s="2" customFormat="1" ht="24.15" customHeight="1">
      <c r="A290" s="38"/>
      <c r="B290" s="39"/>
      <c r="C290" s="265" t="s">
        <v>234</v>
      </c>
      <c r="D290" s="265" t="s">
        <v>221</v>
      </c>
      <c r="E290" s="266" t="s">
        <v>530</v>
      </c>
      <c r="F290" s="267" t="s">
        <v>531</v>
      </c>
      <c r="G290" s="268" t="s">
        <v>296</v>
      </c>
      <c r="H290" s="269">
        <v>25</v>
      </c>
      <c r="I290" s="270"/>
      <c r="J290" s="271">
        <f>ROUND(I290*H290,2)</f>
        <v>0</v>
      </c>
      <c r="K290" s="267" t="s">
        <v>1</v>
      </c>
      <c r="L290" s="272"/>
      <c r="M290" s="273" t="s">
        <v>1</v>
      </c>
      <c r="N290" s="274" t="s">
        <v>41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147</v>
      </c>
      <c r="AT290" s="229" t="s">
        <v>221</v>
      </c>
      <c r="AU290" s="229" t="s">
        <v>86</v>
      </c>
      <c r="AY290" s="17" t="s">
        <v>125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84</v>
      </c>
      <c r="BK290" s="230">
        <f>ROUND(I290*H290,2)</f>
        <v>0</v>
      </c>
      <c r="BL290" s="17" t="s">
        <v>132</v>
      </c>
      <c r="BM290" s="229" t="s">
        <v>320</v>
      </c>
    </row>
    <row r="291" s="2" customFormat="1" ht="24.15" customHeight="1">
      <c r="A291" s="38"/>
      <c r="B291" s="39"/>
      <c r="C291" s="218" t="s">
        <v>329</v>
      </c>
      <c r="D291" s="218" t="s">
        <v>127</v>
      </c>
      <c r="E291" s="219" t="s">
        <v>532</v>
      </c>
      <c r="F291" s="220" t="s">
        <v>533</v>
      </c>
      <c r="G291" s="221" t="s">
        <v>296</v>
      </c>
      <c r="H291" s="222">
        <v>25</v>
      </c>
      <c r="I291" s="223"/>
      <c r="J291" s="224">
        <f>ROUND(I291*H291,2)</f>
        <v>0</v>
      </c>
      <c r="K291" s="220" t="s">
        <v>131</v>
      </c>
      <c r="L291" s="44"/>
      <c r="M291" s="225" t="s">
        <v>1</v>
      </c>
      <c r="N291" s="226" t="s">
        <v>41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132</v>
      </c>
      <c r="AT291" s="229" t="s">
        <v>127</v>
      </c>
      <c r="AU291" s="229" t="s">
        <v>86</v>
      </c>
      <c r="AY291" s="17" t="s">
        <v>125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84</v>
      </c>
      <c r="BK291" s="230">
        <f>ROUND(I291*H291,2)</f>
        <v>0</v>
      </c>
      <c r="BL291" s="17" t="s">
        <v>132</v>
      </c>
      <c r="BM291" s="229" t="s">
        <v>324</v>
      </c>
    </row>
    <row r="292" s="2" customFormat="1" ht="16.5" customHeight="1">
      <c r="A292" s="38"/>
      <c r="B292" s="39"/>
      <c r="C292" s="265" t="s">
        <v>241</v>
      </c>
      <c r="D292" s="265" t="s">
        <v>221</v>
      </c>
      <c r="E292" s="266" t="s">
        <v>534</v>
      </c>
      <c r="F292" s="267" t="s">
        <v>535</v>
      </c>
      <c r="G292" s="268" t="s">
        <v>296</v>
      </c>
      <c r="H292" s="269">
        <v>25</v>
      </c>
      <c r="I292" s="270"/>
      <c r="J292" s="271">
        <f>ROUND(I292*H292,2)</f>
        <v>0</v>
      </c>
      <c r="K292" s="267" t="s">
        <v>131</v>
      </c>
      <c r="L292" s="272"/>
      <c r="M292" s="273" t="s">
        <v>1</v>
      </c>
      <c r="N292" s="274" t="s">
        <v>41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147</v>
      </c>
      <c r="AT292" s="229" t="s">
        <v>221</v>
      </c>
      <c r="AU292" s="229" t="s">
        <v>86</v>
      </c>
      <c r="AY292" s="17" t="s">
        <v>125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84</v>
      </c>
      <c r="BK292" s="230">
        <f>ROUND(I292*H292,2)</f>
        <v>0</v>
      </c>
      <c r="BL292" s="17" t="s">
        <v>132</v>
      </c>
      <c r="BM292" s="229" t="s">
        <v>328</v>
      </c>
    </row>
    <row r="293" s="2" customFormat="1" ht="24.15" customHeight="1">
      <c r="A293" s="38"/>
      <c r="B293" s="39"/>
      <c r="C293" s="265" t="s">
        <v>338</v>
      </c>
      <c r="D293" s="265" t="s">
        <v>221</v>
      </c>
      <c r="E293" s="266" t="s">
        <v>414</v>
      </c>
      <c r="F293" s="267" t="s">
        <v>415</v>
      </c>
      <c r="G293" s="268" t="s">
        <v>296</v>
      </c>
      <c r="H293" s="269">
        <v>25</v>
      </c>
      <c r="I293" s="270"/>
      <c r="J293" s="271">
        <f>ROUND(I293*H293,2)</f>
        <v>0</v>
      </c>
      <c r="K293" s="267" t="s">
        <v>1</v>
      </c>
      <c r="L293" s="272"/>
      <c r="M293" s="273" t="s">
        <v>1</v>
      </c>
      <c r="N293" s="274" t="s">
        <v>41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147</v>
      </c>
      <c r="AT293" s="229" t="s">
        <v>221</v>
      </c>
      <c r="AU293" s="229" t="s">
        <v>86</v>
      </c>
      <c r="AY293" s="17" t="s">
        <v>125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132</v>
      </c>
      <c r="BM293" s="229" t="s">
        <v>332</v>
      </c>
    </row>
    <row r="294" s="2" customFormat="1" ht="16.5" customHeight="1">
      <c r="A294" s="38"/>
      <c r="B294" s="39"/>
      <c r="C294" s="218" t="s">
        <v>245</v>
      </c>
      <c r="D294" s="218" t="s">
        <v>127</v>
      </c>
      <c r="E294" s="219" t="s">
        <v>428</v>
      </c>
      <c r="F294" s="220" t="s">
        <v>429</v>
      </c>
      <c r="G294" s="221" t="s">
        <v>170</v>
      </c>
      <c r="H294" s="222">
        <v>65</v>
      </c>
      <c r="I294" s="223"/>
      <c r="J294" s="224">
        <f>ROUND(I294*H294,2)</f>
        <v>0</v>
      </c>
      <c r="K294" s="220" t="s">
        <v>131</v>
      </c>
      <c r="L294" s="44"/>
      <c r="M294" s="225" t="s">
        <v>1</v>
      </c>
      <c r="N294" s="226" t="s">
        <v>41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132</v>
      </c>
      <c r="AT294" s="229" t="s">
        <v>127</v>
      </c>
      <c r="AU294" s="229" t="s">
        <v>86</v>
      </c>
      <c r="AY294" s="17" t="s">
        <v>125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132</v>
      </c>
      <c r="BM294" s="229" t="s">
        <v>336</v>
      </c>
    </row>
    <row r="295" s="2" customFormat="1" ht="24.15" customHeight="1">
      <c r="A295" s="38"/>
      <c r="B295" s="39"/>
      <c r="C295" s="218" t="s">
        <v>345</v>
      </c>
      <c r="D295" s="218" t="s">
        <v>127</v>
      </c>
      <c r="E295" s="219" t="s">
        <v>432</v>
      </c>
      <c r="F295" s="220" t="s">
        <v>433</v>
      </c>
      <c r="G295" s="221" t="s">
        <v>170</v>
      </c>
      <c r="H295" s="222">
        <v>59</v>
      </c>
      <c r="I295" s="223"/>
      <c r="J295" s="224">
        <f>ROUND(I295*H295,2)</f>
        <v>0</v>
      </c>
      <c r="K295" s="220" t="s">
        <v>131</v>
      </c>
      <c r="L295" s="44"/>
      <c r="M295" s="225" t="s">
        <v>1</v>
      </c>
      <c r="N295" s="226" t="s">
        <v>41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132</v>
      </c>
      <c r="AT295" s="229" t="s">
        <v>127</v>
      </c>
      <c r="AU295" s="229" t="s">
        <v>86</v>
      </c>
      <c r="AY295" s="17" t="s">
        <v>125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84</v>
      </c>
      <c r="BK295" s="230">
        <f>ROUND(I295*H295,2)</f>
        <v>0</v>
      </c>
      <c r="BL295" s="17" t="s">
        <v>132</v>
      </c>
      <c r="BM295" s="229" t="s">
        <v>341</v>
      </c>
    </row>
    <row r="296" s="2" customFormat="1" ht="37.8" customHeight="1">
      <c r="A296" s="38"/>
      <c r="B296" s="39"/>
      <c r="C296" s="218" t="s">
        <v>251</v>
      </c>
      <c r="D296" s="218" t="s">
        <v>127</v>
      </c>
      <c r="E296" s="219" t="s">
        <v>536</v>
      </c>
      <c r="F296" s="220" t="s">
        <v>537</v>
      </c>
      <c r="G296" s="221" t="s">
        <v>296</v>
      </c>
      <c r="H296" s="222">
        <v>5</v>
      </c>
      <c r="I296" s="223"/>
      <c r="J296" s="224">
        <f>ROUND(I296*H296,2)</f>
        <v>0</v>
      </c>
      <c r="K296" s="220" t="s">
        <v>131</v>
      </c>
      <c r="L296" s="44"/>
      <c r="M296" s="225" t="s">
        <v>1</v>
      </c>
      <c r="N296" s="226" t="s">
        <v>41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132</v>
      </c>
      <c r="AT296" s="229" t="s">
        <v>127</v>
      </c>
      <c r="AU296" s="229" t="s">
        <v>86</v>
      </c>
      <c r="AY296" s="17" t="s">
        <v>125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132</v>
      </c>
      <c r="BM296" s="229" t="s">
        <v>344</v>
      </c>
    </row>
    <row r="297" s="2" customFormat="1" ht="24.15" customHeight="1">
      <c r="A297" s="38"/>
      <c r="B297" s="39"/>
      <c r="C297" s="218" t="s">
        <v>352</v>
      </c>
      <c r="D297" s="218" t="s">
        <v>127</v>
      </c>
      <c r="E297" s="219" t="s">
        <v>538</v>
      </c>
      <c r="F297" s="220" t="s">
        <v>539</v>
      </c>
      <c r="G297" s="221" t="s">
        <v>296</v>
      </c>
      <c r="H297" s="222">
        <v>2</v>
      </c>
      <c r="I297" s="223"/>
      <c r="J297" s="224">
        <f>ROUND(I297*H297,2)</f>
        <v>0</v>
      </c>
      <c r="K297" s="220" t="s">
        <v>131</v>
      </c>
      <c r="L297" s="44"/>
      <c r="M297" s="225" t="s">
        <v>1</v>
      </c>
      <c r="N297" s="226" t="s">
        <v>41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132</v>
      </c>
      <c r="AT297" s="229" t="s">
        <v>127</v>
      </c>
      <c r="AU297" s="229" t="s">
        <v>86</v>
      </c>
      <c r="AY297" s="17" t="s">
        <v>125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84</v>
      </c>
      <c r="BK297" s="230">
        <f>ROUND(I297*H297,2)</f>
        <v>0</v>
      </c>
      <c r="BL297" s="17" t="s">
        <v>132</v>
      </c>
      <c r="BM297" s="229" t="s">
        <v>348</v>
      </c>
    </row>
    <row r="298" s="12" customFormat="1" ht="22.8" customHeight="1">
      <c r="A298" s="12"/>
      <c r="B298" s="202"/>
      <c r="C298" s="203"/>
      <c r="D298" s="204" t="s">
        <v>75</v>
      </c>
      <c r="E298" s="216" t="s">
        <v>167</v>
      </c>
      <c r="F298" s="216" t="s">
        <v>443</v>
      </c>
      <c r="G298" s="203"/>
      <c r="H298" s="203"/>
      <c r="I298" s="206"/>
      <c r="J298" s="217">
        <f>BK298</f>
        <v>0</v>
      </c>
      <c r="K298" s="203"/>
      <c r="L298" s="208"/>
      <c r="M298" s="209"/>
      <c r="N298" s="210"/>
      <c r="O298" s="210"/>
      <c r="P298" s="211">
        <f>SUM(P299:P310)</f>
        <v>0</v>
      </c>
      <c r="Q298" s="210"/>
      <c r="R298" s="211">
        <f>SUM(R299:R310)</f>
        <v>0</v>
      </c>
      <c r="S298" s="210"/>
      <c r="T298" s="212">
        <f>SUM(T299:T310)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3" t="s">
        <v>84</v>
      </c>
      <c r="AT298" s="214" t="s">
        <v>75</v>
      </c>
      <c r="AU298" s="214" t="s">
        <v>84</v>
      </c>
      <c r="AY298" s="213" t="s">
        <v>125</v>
      </c>
      <c r="BK298" s="215">
        <f>SUM(BK299:BK310)</f>
        <v>0</v>
      </c>
    </row>
    <row r="299" s="2" customFormat="1" ht="37.8" customHeight="1">
      <c r="A299" s="38"/>
      <c r="B299" s="39"/>
      <c r="C299" s="218" t="s">
        <v>255</v>
      </c>
      <c r="D299" s="218" t="s">
        <v>127</v>
      </c>
      <c r="E299" s="219" t="s">
        <v>444</v>
      </c>
      <c r="F299" s="220" t="s">
        <v>445</v>
      </c>
      <c r="G299" s="221" t="s">
        <v>170</v>
      </c>
      <c r="H299" s="222">
        <v>99</v>
      </c>
      <c r="I299" s="223"/>
      <c r="J299" s="224">
        <f>ROUND(I299*H299,2)</f>
        <v>0</v>
      </c>
      <c r="K299" s="220" t="s">
        <v>131</v>
      </c>
      <c r="L299" s="44"/>
      <c r="M299" s="225" t="s">
        <v>1</v>
      </c>
      <c r="N299" s="226" t="s">
        <v>41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132</v>
      </c>
      <c r="AT299" s="229" t="s">
        <v>127</v>
      </c>
      <c r="AU299" s="229" t="s">
        <v>86</v>
      </c>
      <c r="AY299" s="17" t="s">
        <v>125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84</v>
      </c>
      <c r="BK299" s="230">
        <f>ROUND(I299*H299,2)</f>
        <v>0</v>
      </c>
      <c r="BL299" s="17" t="s">
        <v>132</v>
      </c>
      <c r="BM299" s="229" t="s">
        <v>351</v>
      </c>
    </row>
    <row r="300" s="14" customFormat="1">
      <c r="A300" s="14"/>
      <c r="B300" s="242"/>
      <c r="C300" s="243"/>
      <c r="D300" s="233" t="s">
        <v>133</v>
      </c>
      <c r="E300" s="244" t="s">
        <v>1</v>
      </c>
      <c r="F300" s="245" t="s">
        <v>540</v>
      </c>
      <c r="G300" s="243"/>
      <c r="H300" s="246">
        <v>99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133</v>
      </c>
      <c r="AU300" s="252" t="s">
        <v>86</v>
      </c>
      <c r="AV300" s="14" t="s">
        <v>86</v>
      </c>
      <c r="AW300" s="14" t="s">
        <v>32</v>
      </c>
      <c r="AX300" s="14" t="s">
        <v>76</v>
      </c>
      <c r="AY300" s="252" t="s">
        <v>125</v>
      </c>
    </row>
    <row r="301" s="15" customFormat="1">
      <c r="A301" s="15"/>
      <c r="B301" s="253"/>
      <c r="C301" s="254"/>
      <c r="D301" s="233" t="s">
        <v>133</v>
      </c>
      <c r="E301" s="255" t="s">
        <v>1</v>
      </c>
      <c r="F301" s="256" t="s">
        <v>138</v>
      </c>
      <c r="G301" s="254"/>
      <c r="H301" s="257">
        <v>99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3" t="s">
        <v>133</v>
      </c>
      <c r="AU301" s="263" t="s">
        <v>86</v>
      </c>
      <c r="AV301" s="15" t="s">
        <v>132</v>
      </c>
      <c r="AW301" s="15" t="s">
        <v>32</v>
      </c>
      <c r="AX301" s="15" t="s">
        <v>84</v>
      </c>
      <c r="AY301" s="263" t="s">
        <v>125</v>
      </c>
    </row>
    <row r="302" s="2" customFormat="1" ht="55.5" customHeight="1">
      <c r="A302" s="38"/>
      <c r="B302" s="39"/>
      <c r="C302" s="218" t="s">
        <v>359</v>
      </c>
      <c r="D302" s="218" t="s">
        <v>127</v>
      </c>
      <c r="E302" s="219" t="s">
        <v>449</v>
      </c>
      <c r="F302" s="220" t="s">
        <v>450</v>
      </c>
      <c r="G302" s="221" t="s">
        <v>170</v>
      </c>
      <c r="H302" s="222">
        <v>99</v>
      </c>
      <c r="I302" s="223"/>
      <c r="J302" s="224">
        <f>ROUND(I302*H302,2)</f>
        <v>0</v>
      </c>
      <c r="K302" s="220" t="s">
        <v>131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132</v>
      </c>
      <c r="AT302" s="229" t="s">
        <v>127</v>
      </c>
      <c r="AU302" s="229" t="s">
        <v>86</v>
      </c>
      <c r="AY302" s="17" t="s">
        <v>125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132</v>
      </c>
      <c r="BM302" s="229" t="s">
        <v>355</v>
      </c>
    </row>
    <row r="303" s="14" customFormat="1">
      <c r="A303" s="14"/>
      <c r="B303" s="242"/>
      <c r="C303" s="243"/>
      <c r="D303" s="233" t="s">
        <v>133</v>
      </c>
      <c r="E303" s="244" t="s">
        <v>1</v>
      </c>
      <c r="F303" s="245" t="s">
        <v>540</v>
      </c>
      <c r="G303" s="243"/>
      <c r="H303" s="246">
        <v>99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133</v>
      </c>
      <c r="AU303" s="252" t="s">
        <v>86</v>
      </c>
      <c r="AV303" s="14" t="s">
        <v>86</v>
      </c>
      <c r="AW303" s="14" t="s">
        <v>32</v>
      </c>
      <c r="AX303" s="14" t="s">
        <v>76</v>
      </c>
      <c r="AY303" s="252" t="s">
        <v>125</v>
      </c>
    </row>
    <row r="304" s="15" customFormat="1">
      <c r="A304" s="15"/>
      <c r="B304" s="253"/>
      <c r="C304" s="254"/>
      <c r="D304" s="233" t="s">
        <v>133</v>
      </c>
      <c r="E304" s="255" t="s">
        <v>1</v>
      </c>
      <c r="F304" s="256" t="s">
        <v>138</v>
      </c>
      <c r="G304" s="254"/>
      <c r="H304" s="257">
        <v>99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3" t="s">
        <v>133</v>
      </c>
      <c r="AU304" s="263" t="s">
        <v>86</v>
      </c>
      <c r="AV304" s="15" t="s">
        <v>132</v>
      </c>
      <c r="AW304" s="15" t="s">
        <v>32</v>
      </c>
      <c r="AX304" s="15" t="s">
        <v>84</v>
      </c>
      <c r="AY304" s="263" t="s">
        <v>125</v>
      </c>
    </row>
    <row r="305" s="2" customFormat="1" ht="37.8" customHeight="1">
      <c r="A305" s="38"/>
      <c r="B305" s="39"/>
      <c r="C305" s="218" t="s">
        <v>260</v>
      </c>
      <c r="D305" s="218" t="s">
        <v>127</v>
      </c>
      <c r="E305" s="219" t="s">
        <v>452</v>
      </c>
      <c r="F305" s="220" t="s">
        <v>453</v>
      </c>
      <c r="G305" s="221" t="s">
        <v>170</v>
      </c>
      <c r="H305" s="222">
        <v>99</v>
      </c>
      <c r="I305" s="223"/>
      <c r="J305" s="224">
        <f>ROUND(I305*H305,2)</f>
        <v>0</v>
      </c>
      <c r="K305" s="220" t="s">
        <v>131</v>
      </c>
      <c r="L305" s="44"/>
      <c r="M305" s="225" t="s">
        <v>1</v>
      </c>
      <c r="N305" s="226" t="s">
        <v>41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132</v>
      </c>
      <c r="AT305" s="229" t="s">
        <v>127</v>
      </c>
      <c r="AU305" s="229" t="s">
        <v>86</v>
      </c>
      <c r="AY305" s="17" t="s">
        <v>125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84</v>
      </c>
      <c r="BK305" s="230">
        <f>ROUND(I305*H305,2)</f>
        <v>0</v>
      </c>
      <c r="BL305" s="17" t="s">
        <v>132</v>
      </c>
      <c r="BM305" s="229" t="s">
        <v>358</v>
      </c>
    </row>
    <row r="306" s="14" customFormat="1">
      <c r="A306" s="14"/>
      <c r="B306" s="242"/>
      <c r="C306" s="243"/>
      <c r="D306" s="233" t="s">
        <v>133</v>
      </c>
      <c r="E306" s="244" t="s">
        <v>1</v>
      </c>
      <c r="F306" s="245" t="s">
        <v>540</v>
      </c>
      <c r="G306" s="243"/>
      <c r="H306" s="246">
        <v>99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133</v>
      </c>
      <c r="AU306" s="252" t="s">
        <v>86</v>
      </c>
      <c r="AV306" s="14" t="s">
        <v>86</v>
      </c>
      <c r="AW306" s="14" t="s">
        <v>32</v>
      </c>
      <c r="AX306" s="14" t="s">
        <v>76</v>
      </c>
      <c r="AY306" s="252" t="s">
        <v>125</v>
      </c>
    </row>
    <row r="307" s="15" customFormat="1">
      <c r="A307" s="15"/>
      <c r="B307" s="253"/>
      <c r="C307" s="254"/>
      <c r="D307" s="233" t="s">
        <v>133</v>
      </c>
      <c r="E307" s="255" t="s">
        <v>1</v>
      </c>
      <c r="F307" s="256" t="s">
        <v>138</v>
      </c>
      <c r="G307" s="254"/>
      <c r="H307" s="257">
        <v>99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3" t="s">
        <v>133</v>
      </c>
      <c r="AU307" s="263" t="s">
        <v>86</v>
      </c>
      <c r="AV307" s="15" t="s">
        <v>132</v>
      </c>
      <c r="AW307" s="15" t="s">
        <v>32</v>
      </c>
      <c r="AX307" s="15" t="s">
        <v>84</v>
      </c>
      <c r="AY307" s="263" t="s">
        <v>125</v>
      </c>
    </row>
    <row r="308" s="2" customFormat="1" ht="24.15" customHeight="1">
      <c r="A308" s="38"/>
      <c r="B308" s="39"/>
      <c r="C308" s="218" t="s">
        <v>366</v>
      </c>
      <c r="D308" s="218" t="s">
        <v>127</v>
      </c>
      <c r="E308" s="219" t="s">
        <v>456</v>
      </c>
      <c r="F308" s="220" t="s">
        <v>457</v>
      </c>
      <c r="G308" s="221" t="s">
        <v>170</v>
      </c>
      <c r="H308" s="222">
        <v>99</v>
      </c>
      <c r="I308" s="223"/>
      <c r="J308" s="224">
        <f>ROUND(I308*H308,2)</f>
        <v>0</v>
      </c>
      <c r="K308" s="220" t="s">
        <v>131</v>
      </c>
      <c r="L308" s="44"/>
      <c r="M308" s="225" t="s">
        <v>1</v>
      </c>
      <c r="N308" s="226" t="s">
        <v>41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132</v>
      </c>
      <c r="AT308" s="229" t="s">
        <v>127</v>
      </c>
      <c r="AU308" s="229" t="s">
        <v>86</v>
      </c>
      <c r="AY308" s="17" t="s">
        <v>125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84</v>
      </c>
      <c r="BK308" s="230">
        <f>ROUND(I308*H308,2)</f>
        <v>0</v>
      </c>
      <c r="BL308" s="17" t="s">
        <v>132</v>
      </c>
      <c r="BM308" s="229" t="s">
        <v>362</v>
      </c>
    </row>
    <row r="309" s="14" customFormat="1">
      <c r="A309" s="14"/>
      <c r="B309" s="242"/>
      <c r="C309" s="243"/>
      <c r="D309" s="233" t="s">
        <v>133</v>
      </c>
      <c r="E309" s="244" t="s">
        <v>1</v>
      </c>
      <c r="F309" s="245" t="s">
        <v>540</v>
      </c>
      <c r="G309" s="243"/>
      <c r="H309" s="246">
        <v>99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133</v>
      </c>
      <c r="AU309" s="252" t="s">
        <v>86</v>
      </c>
      <c r="AV309" s="14" t="s">
        <v>86</v>
      </c>
      <c r="AW309" s="14" t="s">
        <v>32</v>
      </c>
      <c r="AX309" s="14" t="s">
        <v>76</v>
      </c>
      <c r="AY309" s="252" t="s">
        <v>125</v>
      </c>
    </row>
    <row r="310" s="15" customFormat="1">
      <c r="A310" s="15"/>
      <c r="B310" s="253"/>
      <c r="C310" s="254"/>
      <c r="D310" s="233" t="s">
        <v>133</v>
      </c>
      <c r="E310" s="255" t="s">
        <v>1</v>
      </c>
      <c r="F310" s="256" t="s">
        <v>138</v>
      </c>
      <c r="G310" s="254"/>
      <c r="H310" s="257">
        <v>99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3" t="s">
        <v>133</v>
      </c>
      <c r="AU310" s="263" t="s">
        <v>86</v>
      </c>
      <c r="AV310" s="15" t="s">
        <v>132</v>
      </c>
      <c r="AW310" s="15" t="s">
        <v>32</v>
      </c>
      <c r="AX310" s="15" t="s">
        <v>84</v>
      </c>
      <c r="AY310" s="263" t="s">
        <v>125</v>
      </c>
    </row>
    <row r="311" s="12" customFormat="1" ht="22.8" customHeight="1">
      <c r="A311" s="12"/>
      <c r="B311" s="202"/>
      <c r="C311" s="203"/>
      <c r="D311" s="204" t="s">
        <v>75</v>
      </c>
      <c r="E311" s="216" t="s">
        <v>459</v>
      </c>
      <c r="F311" s="216" t="s">
        <v>460</v>
      </c>
      <c r="G311" s="203"/>
      <c r="H311" s="203"/>
      <c r="I311" s="206"/>
      <c r="J311" s="217">
        <f>BK311</f>
        <v>0</v>
      </c>
      <c r="K311" s="203"/>
      <c r="L311" s="208"/>
      <c r="M311" s="209"/>
      <c r="N311" s="210"/>
      <c r="O311" s="210"/>
      <c r="P311" s="211">
        <f>SUM(P312:P322)</f>
        <v>0</v>
      </c>
      <c r="Q311" s="210"/>
      <c r="R311" s="211">
        <f>SUM(R312:R322)</f>
        <v>0</v>
      </c>
      <c r="S311" s="210"/>
      <c r="T311" s="212">
        <f>SUM(T312:T322)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3" t="s">
        <v>84</v>
      </c>
      <c r="AT311" s="214" t="s">
        <v>75</v>
      </c>
      <c r="AU311" s="214" t="s">
        <v>84</v>
      </c>
      <c r="AY311" s="213" t="s">
        <v>125</v>
      </c>
      <c r="BK311" s="215">
        <f>SUM(BK312:BK322)</f>
        <v>0</v>
      </c>
    </row>
    <row r="312" s="2" customFormat="1" ht="37.8" customHeight="1">
      <c r="A312" s="38"/>
      <c r="B312" s="39"/>
      <c r="C312" s="218" t="s">
        <v>266</v>
      </c>
      <c r="D312" s="218" t="s">
        <v>127</v>
      </c>
      <c r="E312" s="219" t="s">
        <v>461</v>
      </c>
      <c r="F312" s="220" t="s">
        <v>462</v>
      </c>
      <c r="G312" s="221" t="s">
        <v>212</v>
      </c>
      <c r="H312" s="222">
        <v>82.319000000000003</v>
      </c>
      <c r="I312" s="223"/>
      <c r="J312" s="224">
        <f>ROUND(I312*H312,2)</f>
        <v>0</v>
      </c>
      <c r="K312" s="220" t="s">
        <v>131</v>
      </c>
      <c r="L312" s="44"/>
      <c r="M312" s="225" t="s">
        <v>1</v>
      </c>
      <c r="N312" s="226" t="s">
        <v>41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132</v>
      </c>
      <c r="AT312" s="229" t="s">
        <v>127</v>
      </c>
      <c r="AU312" s="229" t="s">
        <v>86</v>
      </c>
      <c r="AY312" s="17" t="s">
        <v>125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84</v>
      </c>
      <c r="BK312" s="230">
        <f>ROUND(I312*H312,2)</f>
        <v>0</v>
      </c>
      <c r="BL312" s="17" t="s">
        <v>132</v>
      </c>
      <c r="BM312" s="229" t="s">
        <v>365</v>
      </c>
    </row>
    <row r="313" s="2" customFormat="1" ht="37.8" customHeight="1">
      <c r="A313" s="38"/>
      <c r="B313" s="39"/>
      <c r="C313" s="218" t="s">
        <v>373</v>
      </c>
      <c r="D313" s="218" t="s">
        <v>127</v>
      </c>
      <c r="E313" s="219" t="s">
        <v>466</v>
      </c>
      <c r="F313" s="220" t="s">
        <v>467</v>
      </c>
      <c r="G313" s="221" t="s">
        <v>212</v>
      </c>
      <c r="H313" s="222">
        <v>658.55200000000002</v>
      </c>
      <c r="I313" s="223"/>
      <c r="J313" s="224">
        <f>ROUND(I313*H313,2)</f>
        <v>0</v>
      </c>
      <c r="K313" s="220" t="s">
        <v>131</v>
      </c>
      <c r="L313" s="44"/>
      <c r="M313" s="225" t="s">
        <v>1</v>
      </c>
      <c r="N313" s="226" t="s">
        <v>41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132</v>
      </c>
      <c r="AT313" s="229" t="s">
        <v>127</v>
      </c>
      <c r="AU313" s="229" t="s">
        <v>86</v>
      </c>
      <c r="AY313" s="17" t="s">
        <v>125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84</v>
      </c>
      <c r="BK313" s="230">
        <f>ROUND(I313*H313,2)</f>
        <v>0</v>
      </c>
      <c r="BL313" s="17" t="s">
        <v>132</v>
      </c>
      <c r="BM313" s="229" t="s">
        <v>369</v>
      </c>
    </row>
    <row r="314" s="13" customFormat="1">
      <c r="A314" s="13"/>
      <c r="B314" s="231"/>
      <c r="C314" s="232"/>
      <c r="D314" s="233" t="s">
        <v>133</v>
      </c>
      <c r="E314" s="234" t="s">
        <v>1</v>
      </c>
      <c r="F314" s="235" t="s">
        <v>469</v>
      </c>
      <c r="G314" s="232"/>
      <c r="H314" s="234" t="s">
        <v>1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133</v>
      </c>
      <c r="AU314" s="241" t="s">
        <v>86</v>
      </c>
      <c r="AV314" s="13" t="s">
        <v>84</v>
      </c>
      <c r="AW314" s="13" t="s">
        <v>32</v>
      </c>
      <c r="AX314" s="13" t="s">
        <v>76</v>
      </c>
      <c r="AY314" s="241" t="s">
        <v>125</v>
      </c>
    </row>
    <row r="315" s="14" customFormat="1">
      <c r="A315" s="14"/>
      <c r="B315" s="242"/>
      <c r="C315" s="243"/>
      <c r="D315" s="233" t="s">
        <v>133</v>
      </c>
      <c r="E315" s="244" t="s">
        <v>1</v>
      </c>
      <c r="F315" s="245" t="s">
        <v>541</v>
      </c>
      <c r="G315" s="243"/>
      <c r="H315" s="246">
        <v>658.55200000000002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133</v>
      </c>
      <c r="AU315" s="252" t="s">
        <v>86</v>
      </c>
      <c r="AV315" s="14" t="s">
        <v>86</v>
      </c>
      <c r="AW315" s="14" t="s">
        <v>32</v>
      </c>
      <c r="AX315" s="14" t="s">
        <v>76</v>
      </c>
      <c r="AY315" s="252" t="s">
        <v>125</v>
      </c>
    </row>
    <row r="316" s="15" customFormat="1">
      <c r="A316" s="15"/>
      <c r="B316" s="253"/>
      <c r="C316" s="254"/>
      <c r="D316" s="233" t="s">
        <v>133</v>
      </c>
      <c r="E316" s="255" t="s">
        <v>1</v>
      </c>
      <c r="F316" s="256" t="s">
        <v>138</v>
      </c>
      <c r="G316" s="254"/>
      <c r="H316" s="257">
        <v>658.55200000000002</v>
      </c>
      <c r="I316" s="258"/>
      <c r="J316" s="254"/>
      <c r="K316" s="254"/>
      <c r="L316" s="259"/>
      <c r="M316" s="260"/>
      <c r="N316" s="261"/>
      <c r="O316" s="261"/>
      <c r="P316" s="261"/>
      <c r="Q316" s="261"/>
      <c r="R316" s="261"/>
      <c r="S316" s="261"/>
      <c r="T316" s="262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3" t="s">
        <v>133</v>
      </c>
      <c r="AU316" s="263" t="s">
        <v>86</v>
      </c>
      <c r="AV316" s="15" t="s">
        <v>132</v>
      </c>
      <c r="AW316" s="15" t="s">
        <v>32</v>
      </c>
      <c r="AX316" s="15" t="s">
        <v>84</v>
      </c>
      <c r="AY316" s="263" t="s">
        <v>125</v>
      </c>
    </row>
    <row r="317" s="2" customFormat="1" ht="44.25" customHeight="1">
      <c r="A317" s="38"/>
      <c r="B317" s="39"/>
      <c r="C317" s="218" t="s">
        <v>270</v>
      </c>
      <c r="D317" s="264" t="s">
        <v>127</v>
      </c>
      <c r="E317" s="219" t="s">
        <v>471</v>
      </c>
      <c r="F317" s="220" t="s">
        <v>472</v>
      </c>
      <c r="G317" s="221" t="s">
        <v>212</v>
      </c>
      <c r="H317" s="222">
        <v>36.183999999999998</v>
      </c>
      <c r="I317" s="223"/>
      <c r="J317" s="224">
        <f>ROUND(I317*H317,2)</f>
        <v>0</v>
      </c>
      <c r="K317" s="220" t="s">
        <v>213</v>
      </c>
      <c r="L317" s="44"/>
      <c r="M317" s="225" t="s">
        <v>1</v>
      </c>
      <c r="N317" s="226" t="s">
        <v>41</v>
      </c>
      <c r="O317" s="91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132</v>
      </c>
      <c r="AT317" s="229" t="s">
        <v>127</v>
      </c>
      <c r="AU317" s="229" t="s">
        <v>86</v>
      </c>
      <c r="AY317" s="17" t="s">
        <v>125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84</v>
      </c>
      <c r="BK317" s="230">
        <f>ROUND(I317*H317,2)</f>
        <v>0</v>
      </c>
      <c r="BL317" s="17" t="s">
        <v>132</v>
      </c>
      <c r="BM317" s="229" t="s">
        <v>372</v>
      </c>
    </row>
    <row r="318" s="14" customFormat="1">
      <c r="A318" s="14"/>
      <c r="B318" s="242"/>
      <c r="C318" s="243"/>
      <c r="D318" s="233" t="s">
        <v>133</v>
      </c>
      <c r="E318" s="244" t="s">
        <v>1</v>
      </c>
      <c r="F318" s="245" t="s">
        <v>542</v>
      </c>
      <c r="G318" s="243"/>
      <c r="H318" s="246">
        <v>36.183999999999998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133</v>
      </c>
      <c r="AU318" s="252" t="s">
        <v>86</v>
      </c>
      <c r="AV318" s="14" t="s">
        <v>86</v>
      </c>
      <c r="AW318" s="14" t="s">
        <v>32</v>
      </c>
      <c r="AX318" s="14" t="s">
        <v>76</v>
      </c>
      <c r="AY318" s="252" t="s">
        <v>125</v>
      </c>
    </row>
    <row r="319" s="15" customFormat="1">
      <c r="A319" s="15"/>
      <c r="B319" s="253"/>
      <c r="C319" s="254"/>
      <c r="D319" s="233" t="s">
        <v>133</v>
      </c>
      <c r="E319" s="255" t="s">
        <v>1</v>
      </c>
      <c r="F319" s="256" t="s">
        <v>138</v>
      </c>
      <c r="G319" s="254"/>
      <c r="H319" s="257">
        <v>36.183999999999998</v>
      </c>
      <c r="I319" s="258"/>
      <c r="J319" s="254"/>
      <c r="K319" s="254"/>
      <c r="L319" s="259"/>
      <c r="M319" s="260"/>
      <c r="N319" s="261"/>
      <c r="O319" s="261"/>
      <c r="P319" s="261"/>
      <c r="Q319" s="261"/>
      <c r="R319" s="261"/>
      <c r="S319" s="261"/>
      <c r="T319" s="26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3" t="s">
        <v>133</v>
      </c>
      <c r="AU319" s="263" t="s">
        <v>86</v>
      </c>
      <c r="AV319" s="15" t="s">
        <v>132</v>
      </c>
      <c r="AW319" s="15" t="s">
        <v>32</v>
      </c>
      <c r="AX319" s="15" t="s">
        <v>84</v>
      </c>
      <c r="AY319" s="263" t="s">
        <v>125</v>
      </c>
    </row>
    <row r="320" s="2" customFormat="1" ht="44.25" customHeight="1">
      <c r="A320" s="38"/>
      <c r="B320" s="39"/>
      <c r="C320" s="218" t="s">
        <v>380</v>
      </c>
      <c r="D320" s="264" t="s">
        <v>127</v>
      </c>
      <c r="E320" s="219" t="s">
        <v>476</v>
      </c>
      <c r="F320" s="220" t="s">
        <v>211</v>
      </c>
      <c r="G320" s="221" t="s">
        <v>212</v>
      </c>
      <c r="H320" s="222">
        <v>36.134999999999998</v>
      </c>
      <c r="I320" s="223"/>
      <c r="J320" s="224">
        <f>ROUND(I320*H320,2)</f>
        <v>0</v>
      </c>
      <c r="K320" s="220" t="s">
        <v>213</v>
      </c>
      <c r="L320" s="44"/>
      <c r="M320" s="225" t="s">
        <v>1</v>
      </c>
      <c r="N320" s="226" t="s">
        <v>41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132</v>
      </c>
      <c r="AT320" s="229" t="s">
        <v>127</v>
      </c>
      <c r="AU320" s="229" t="s">
        <v>86</v>
      </c>
      <c r="AY320" s="17" t="s">
        <v>125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84</v>
      </c>
      <c r="BK320" s="230">
        <f>ROUND(I320*H320,2)</f>
        <v>0</v>
      </c>
      <c r="BL320" s="17" t="s">
        <v>132</v>
      </c>
      <c r="BM320" s="229" t="s">
        <v>376</v>
      </c>
    </row>
    <row r="321" s="14" customFormat="1">
      <c r="A321" s="14"/>
      <c r="B321" s="242"/>
      <c r="C321" s="243"/>
      <c r="D321" s="233" t="s">
        <v>133</v>
      </c>
      <c r="E321" s="244" t="s">
        <v>1</v>
      </c>
      <c r="F321" s="245" t="s">
        <v>543</v>
      </c>
      <c r="G321" s="243"/>
      <c r="H321" s="246">
        <v>36.134999999999998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133</v>
      </c>
      <c r="AU321" s="252" t="s">
        <v>86</v>
      </c>
      <c r="AV321" s="14" t="s">
        <v>86</v>
      </c>
      <c r="AW321" s="14" t="s">
        <v>32</v>
      </c>
      <c r="AX321" s="14" t="s">
        <v>76</v>
      </c>
      <c r="AY321" s="252" t="s">
        <v>125</v>
      </c>
    </row>
    <row r="322" s="15" customFormat="1">
      <c r="A322" s="15"/>
      <c r="B322" s="253"/>
      <c r="C322" s="254"/>
      <c r="D322" s="233" t="s">
        <v>133</v>
      </c>
      <c r="E322" s="255" t="s">
        <v>1</v>
      </c>
      <c r="F322" s="256" t="s">
        <v>138</v>
      </c>
      <c r="G322" s="254"/>
      <c r="H322" s="257">
        <v>36.134999999999998</v>
      </c>
      <c r="I322" s="258"/>
      <c r="J322" s="254"/>
      <c r="K322" s="254"/>
      <c r="L322" s="259"/>
      <c r="M322" s="260"/>
      <c r="N322" s="261"/>
      <c r="O322" s="261"/>
      <c r="P322" s="261"/>
      <c r="Q322" s="261"/>
      <c r="R322" s="261"/>
      <c r="S322" s="261"/>
      <c r="T322" s="262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3" t="s">
        <v>133</v>
      </c>
      <c r="AU322" s="263" t="s">
        <v>86</v>
      </c>
      <c r="AV322" s="15" t="s">
        <v>132</v>
      </c>
      <c r="AW322" s="15" t="s">
        <v>32</v>
      </c>
      <c r="AX322" s="15" t="s">
        <v>84</v>
      </c>
      <c r="AY322" s="263" t="s">
        <v>125</v>
      </c>
    </row>
    <row r="323" s="12" customFormat="1" ht="22.8" customHeight="1">
      <c r="A323" s="12"/>
      <c r="B323" s="202"/>
      <c r="C323" s="203"/>
      <c r="D323" s="204" t="s">
        <v>75</v>
      </c>
      <c r="E323" s="216" t="s">
        <v>479</v>
      </c>
      <c r="F323" s="216" t="s">
        <v>480</v>
      </c>
      <c r="G323" s="203"/>
      <c r="H323" s="203"/>
      <c r="I323" s="206"/>
      <c r="J323" s="217">
        <f>BK323</f>
        <v>0</v>
      </c>
      <c r="K323" s="203"/>
      <c r="L323" s="208"/>
      <c r="M323" s="209"/>
      <c r="N323" s="210"/>
      <c r="O323" s="210"/>
      <c r="P323" s="211">
        <f>P324</f>
        <v>0</v>
      </c>
      <c r="Q323" s="210"/>
      <c r="R323" s="211">
        <f>R324</f>
        <v>0</v>
      </c>
      <c r="S323" s="210"/>
      <c r="T323" s="212">
        <f>T324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3" t="s">
        <v>84</v>
      </c>
      <c r="AT323" s="214" t="s">
        <v>75</v>
      </c>
      <c r="AU323" s="214" t="s">
        <v>84</v>
      </c>
      <c r="AY323" s="213" t="s">
        <v>125</v>
      </c>
      <c r="BK323" s="215">
        <f>BK324</f>
        <v>0</v>
      </c>
    </row>
    <row r="324" s="2" customFormat="1" ht="49.05" customHeight="1">
      <c r="A324" s="38"/>
      <c r="B324" s="39"/>
      <c r="C324" s="218" t="s">
        <v>273</v>
      </c>
      <c r="D324" s="264" t="s">
        <v>127</v>
      </c>
      <c r="E324" s="219" t="s">
        <v>481</v>
      </c>
      <c r="F324" s="220" t="s">
        <v>482</v>
      </c>
      <c r="G324" s="221" t="s">
        <v>212</v>
      </c>
      <c r="H324" s="222">
        <v>160.167</v>
      </c>
      <c r="I324" s="223"/>
      <c r="J324" s="224">
        <f>ROUND(I324*H324,2)</f>
        <v>0</v>
      </c>
      <c r="K324" s="220" t="s">
        <v>213</v>
      </c>
      <c r="L324" s="44"/>
      <c r="M324" s="279" t="s">
        <v>1</v>
      </c>
      <c r="N324" s="280" t="s">
        <v>41</v>
      </c>
      <c r="O324" s="281"/>
      <c r="P324" s="282">
        <f>O324*H324</f>
        <v>0</v>
      </c>
      <c r="Q324" s="282">
        <v>0</v>
      </c>
      <c r="R324" s="282">
        <f>Q324*H324</f>
        <v>0</v>
      </c>
      <c r="S324" s="282">
        <v>0</v>
      </c>
      <c r="T324" s="283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132</v>
      </c>
      <c r="AT324" s="229" t="s">
        <v>127</v>
      </c>
      <c r="AU324" s="229" t="s">
        <v>86</v>
      </c>
      <c r="AY324" s="17" t="s">
        <v>125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84</v>
      </c>
      <c r="BK324" s="230">
        <f>ROUND(I324*H324,2)</f>
        <v>0</v>
      </c>
      <c r="BL324" s="17" t="s">
        <v>132</v>
      </c>
      <c r="BM324" s="229" t="s">
        <v>379</v>
      </c>
    </row>
    <row r="325" s="2" customFormat="1" ht="6.96" customHeight="1">
      <c r="A325" s="38"/>
      <c r="B325" s="66"/>
      <c r="C325" s="67"/>
      <c r="D325" s="67"/>
      <c r="E325" s="67"/>
      <c r="F325" s="67"/>
      <c r="G325" s="67"/>
      <c r="H325" s="67"/>
      <c r="I325" s="67"/>
      <c r="J325" s="67"/>
      <c r="K325" s="67"/>
      <c r="L325" s="44"/>
      <c r="M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</row>
  </sheetData>
  <sheetProtection sheet="1" autoFilter="0" formatColumns="0" formatRows="0" objects="1" scenarios="1" spinCount="100000" saltValue="Ay2OC8ARfdrJSGJohWx5/rj7QJ6eJn8GfqhqbJuQuxHqRlYT6Jf8zNHh8LQFI5Lr8F/BAczVK2LRdvTq4UQQ/Q==" hashValue="Fk6leIKc4B2vp5U6gkq8FPDpUO/MAlSfZDmkrk4jH00sqtOevRdVqJl/aVbFjcIlnfVaUU6IId01av8SZtFCBQ==" algorithmName="SHA-512" password="CC35"/>
  <autoFilter ref="C124:K32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Holice, Zborovská, Pardubická - vodovod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544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ROUND((SUM(BE124:BE159)),  2)</f>
        <v>0</v>
      </c>
      <c r="G33" s="38"/>
      <c r="H33" s="38"/>
      <c r="I33" s="155">
        <v>0.20999999999999999</v>
      </c>
      <c r="J33" s="154">
        <f>ROUND(((SUM(BE124:BE159))*I33),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ROUND((SUM(BF124:BF159)),  2)</f>
        <v>0</v>
      </c>
      <c r="G34" s="38"/>
      <c r="H34" s="38"/>
      <c r="I34" s="155">
        <v>0.12</v>
      </c>
      <c r="J34" s="154">
        <f>ROUND(((SUM(BF124:BF159))*I34),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ROUND((SUM(BH124:BH159)),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Holice, Zborovská, Pardubická - vodovod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Holice</v>
      </c>
      <c r="G89" s="40"/>
      <c r="H89" s="40"/>
      <c r="I89" s="32" t="s">
        <v>22</v>
      </c>
      <c r="J89" s="79" t="str">
        <f>IF(J12="","",J12)</f>
        <v>7. 10. 2024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Jiří Svoboda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545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546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547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546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548</v>
      </c>
      <c r="E101" s="182"/>
      <c r="F101" s="182"/>
      <c r="G101" s="182"/>
      <c r="H101" s="182"/>
      <c r="I101" s="182"/>
      <c r="J101" s="183">
        <f>J136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546</v>
      </c>
      <c r="E102" s="188"/>
      <c r="F102" s="188"/>
      <c r="G102" s="188"/>
      <c r="H102" s="188"/>
      <c r="I102" s="188"/>
      <c r="J102" s="189">
        <f>J137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549</v>
      </c>
      <c r="E103" s="182"/>
      <c r="F103" s="182"/>
      <c r="G103" s="182"/>
      <c r="H103" s="182"/>
      <c r="I103" s="182"/>
      <c r="J103" s="183">
        <f>J148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546</v>
      </c>
      <c r="E104" s="188"/>
      <c r="F104" s="188"/>
      <c r="G104" s="188"/>
      <c r="H104" s="188"/>
      <c r="I104" s="188"/>
      <c r="J104" s="189">
        <f>J149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Holice, Zborovská, Pardubická - vodovod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VON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Holice</v>
      </c>
      <c r="G118" s="40"/>
      <c r="H118" s="40"/>
      <c r="I118" s="32" t="s">
        <v>22</v>
      </c>
      <c r="J118" s="79" t="str">
        <f>IF(J12="","",J12)</f>
        <v>7. 10. 2024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30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Ing. Jiří Svoboda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111</v>
      </c>
      <c r="D123" s="194" t="s">
        <v>61</v>
      </c>
      <c r="E123" s="194" t="s">
        <v>57</v>
      </c>
      <c r="F123" s="194" t="s">
        <v>58</v>
      </c>
      <c r="G123" s="194" t="s">
        <v>112</v>
      </c>
      <c r="H123" s="194" t="s">
        <v>113</v>
      </c>
      <c r="I123" s="194" t="s">
        <v>114</v>
      </c>
      <c r="J123" s="194" t="s">
        <v>98</v>
      </c>
      <c r="K123" s="195" t="s">
        <v>115</v>
      </c>
      <c r="L123" s="196"/>
      <c r="M123" s="100" t="s">
        <v>1</v>
      </c>
      <c r="N123" s="101" t="s">
        <v>40</v>
      </c>
      <c r="O123" s="101" t="s">
        <v>116</v>
      </c>
      <c r="P123" s="101" t="s">
        <v>117</v>
      </c>
      <c r="Q123" s="101" t="s">
        <v>118</v>
      </c>
      <c r="R123" s="101" t="s">
        <v>119</v>
      </c>
      <c r="S123" s="101" t="s">
        <v>120</v>
      </c>
      <c r="T123" s="102" t="s">
        <v>121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122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P125+P130+P136+P148</f>
        <v>0</v>
      </c>
      <c r="Q124" s="104"/>
      <c r="R124" s="199">
        <f>R125+R130+R136+R148</f>
        <v>0</v>
      </c>
      <c r="S124" s="104"/>
      <c r="T124" s="200">
        <f>T125+T130+T136+T148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100</v>
      </c>
      <c r="BK124" s="201">
        <f>BK125+BK130+BK136+BK148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550</v>
      </c>
      <c r="F125" s="205" t="s">
        <v>551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125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552</v>
      </c>
      <c r="F126" s="216" t="s">
        <v>553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125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84</v>
      </c>
      <c r="D127" s="218" t="s">
        <v>127</v>
      </c>
      <c r="E127" s="219" t="s">
        <v>554</v>
      </c>
      <c r="F127" s="220" t="s">
        <v>555</v>
      </c>
      <c r="G127" s="221" t="s">
        <v>556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132</v>
      </c>
      <c r="AT127" s="229" t="s">
        <v>127</v>
      </c>
      <c r="AU127" s="229" t="s">
        <v>86</v>
      </c>
      <c r="AY127" s="17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132</v>
      </c>
      <c r="BM127" s="229" t="s">
        <v>86</v>
      </c>
    </row>
    <row r="128" s="2" customFormat="1" ht="16.5" customHeight="1">
      <c r="A128" s="38"/>
      <c r="B128" s="39"/>
      <c r="C128" s="218" t="s">
        <v>86</v>
      </c>
      <c r="D128" s="218" t="s">
        <v>127</v>
      </c>
      <c r="E128" s="219" t="s">
        <v>557</v>
      </c>
      <c r="F128" s="220" t="s">
        <v>558</v>
      </c>
      <c r="G128" s="221" t="s">
        <v>556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132</v>
      </c>
      <c r="AT128" s="229" t="s">
        <v>127</v>
      </c>
      <c r="AU128" s="229" t="s">
        <v>86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132</v>
      </c>
      <c r="BM128" s="229" t="s">
        <v>132</v>
      </c>
    </row>
    <row r="129" s="2" customFormat="1" ht="16.5" customHeight="1">
      <c r="A129" s="38"/>
      <c r="B129" s="39"/>
      <c r="C129" s="218" t="s">
        <v>141</v>
      </c>
      <c r="D129" s="218" t="s">
        <v>127</v>
      </c>
      <c r="E129" s="219" t="s">
        <v>559</v>
      </c>
      <c r="F129" s="220" t="s">
        <v>560</v>
      </c>
      <c r="G129" s="221" t="s">
        <v>556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132</v>
      </c>
      <c r="AT129" s="229" t="s">
        <v>127</v>
      </c>
      <c r="AU129" s="229" t="s">
        <v>86</v>
      </c>
      <c r="AY129" s="17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132</v>
      </c>
      <c r="BM129" s="229" t="s">
        <v>144</v>
      </c>
    </row>
    <row r="130" s="12" customFormat="1" ht="25.92" customHeight="1">
      <c r="A130" s="12"/>
      <c r="B130" s="202"/>
      <c r="C130" s="203"/>
      <c r="D130" s="204" t="s">
        <v>75</v>
      </c>
      <c r="E130" s="205" t="s">
        <v>561</v>
      </c>
      <c r="F130" s="205" t="s">
        <v>562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84</v>
      </c>
      <c r="AT130" s="214" t="s">
        <v>75</v>
      </c>
      <c r="AU130" s="214" t="s">
        <v>76</v>
      </c>
      <c r="AY130" s="213" t="s">
        <v>125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552</v>
      </c>
      <c r="F131" s="216" t="s">
        <v>553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SUM(P132:P135)</f>
        <v>0</v>
      </c>
      <c r="Q131" s="210"/>
      <c r="R131" s="211">
        <f>SUM(R132:R135)</f>
        <v>0</v>
      </c>
      <c r="S131" s="210"/>
      <c r="T131" s="21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84</v>
      </c>
      <c r="AY131" s="213" t="s">
        <v>125</v>
      </c>
      <c r="BK131" s="215">
        <f>SUM(BK132:BK135)</f>
        <v>0</v>
      </c>
    </row>
    <row r="132" s="2" customFormat="1" ht="16.5" customHeight="1">
      <c r="A132" s="38"/>
      <c r="B132" s="39"/>
      <c r="C132" s="218" t="s">
        <v>132</v>
      </c>
      <c r="D132" s="218" t="s">
        <v>127</v>
      </c>
      <c r="E132" s="219" t="s">
        <v>563</v>
      </c>
      <c r="F132" s="220" t="s">
        <v>564</v>
      </c>
      <c r="G132" s="221" t="s">
        <v>556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132</v>
      </c>
      <c r="AT132" s="229" t="s">
        <v>127</v>
      </c>
      <c r="AU132" s="229" t="s">
        <v>86</v>
      </c>
      <c r="AY132" s="17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132</v>
      </c>
      <c r="BM132" s="229" t="s">
        <v>147</v>
      </c>
    </row>
    <row r="133" s="2" customFormat="1">
      <c r="A133" s="38"/>
      <c r="B133" s="39"/>
      <c r="C133" s="40"/>
      <c r="D133" s="233" t="s">
        <v>225</v>
      </c>
      <c r="E133" s="40"/>
      <c r="F133" s="275" t="s">
        <v>565</v>
      </c>
      <c r="G133" s="40"/>
      <c r="H133" s="40"/>
      <c r="I133" s="276"/>
      <c r="J133" s="40"/>
      <c r="K133" s="40"/>
      <c r="L133" s="44"/>
      <c r="M133" s="277"/>
      <c r="N133" s="27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225</v>
      </c>
      <c r="AU133" s="17" t="s">
        <v>86</v>
      </c>
    </row>
    <row r="134" s="2" customFormat="1" ht="33" customHeight="1">
      <c r="A134" s="38"/>
      <c r="B134" s="39"/>
      <c r="C134" s="218" t="s">
        <v>149</v>
      </c>
      <c r="D134" s="218" t="s">
        <v>127</v>
      </c>
      <c r="E134" s="219" t="s">
        <v>566</v>
      </c>
      <c r="F134" s="220" t="s">
        <v>567</v>
      </c>
      <c r="G134" s="221" t="s">
        <v>556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132</v>
      </c>
      <c r="AT134" s="229" t="s">
        <v>127</v>
      </c>
      <c r="AU134" s="229" t="s">
        <v>86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132</v>
      </c>
      <c r="BM134" s="229" t="s">
        <v>152</v>
      </c>
    </row>
    <row r="135" s="2" customFormat="1">
      <c r="A135" s="38"/>
      <c r="B135" s="39"/>
      <c r="C135" s="40"/>
      <c r="D135" s="233" t="s">
        <v>225</v>
      </c>
      <c r="E135" s="40"/>
      <c r="F135" s="275" t="s">
        <v>568</v>
      </c>
      <c r="G135" s="40"/>
      <c r="H135" s="40"/>
      <c r="I135" s="276"/>
      <c r="J135" s="40"/>
      <c r="K135" s="40"/>
      <c r="L135" s="44"/>
      <c r="M135" s="277"/>
      <c r="N135" s="27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225</v>
      </c>
      <c r="AU135" s="17" t="s">
        <v>86</v>
      </c>
    </row>
    <row r="136" s="12" customFormat="1" ht="25.92" customHeight="1">
      <c r="A136" s="12"/>
      <c r="B136" s="202"/>
      <c r="C136" s="203"/>
      <c r="D136" s="204" t="s">
        <v>75</v>
      </c>
      <c r="E136" s="205" t="s">
        <v>569</v>
      </c>
      <c r="F136" s="205" t="s">
        <v>570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84</v>
      </c>
      <c r="AT136" s="214" t="s">
        <v>75</v>
      </c>
      <c r="AU136" s="214" t="s">
        <v>76</v>
      </c>
      <c r="AY136" s="213" t="s">
        <v>125</v>
      </c>
      <c r="BK136" s="215">
        <f>BK137</f>
        <v>0</v>
      </c>
    </row>
    <row r="137" s="12" customFormat="1" ht="22.8" customHeight="1">
      <c r="A137" s="12"/>
      <c r="B137" s="202"/>
      <c r="C137" s="203"/>
      <c r="D137" s="204" t="s">
        <v>75</v>
      </c>
      <c r="E137" s="216" t="s">
        <v>552</v>
      </c>
      <c r="F137" s="216" t="s">
        <v>553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SUM(P138:P147)</f>
        <v>0</v>
      </c>
      <c r="Q137" s="210"/>
      <c r="R137" s="211">
        <f>SUM(R138:R147)</f>
        <v>0</v>
      </c>
      <c r="S137" s="210"/>
      <c r="T137" s="212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84</v>
      </c>
      <c r="AT137" s="214" t="s">
        <v>75</v>
      </c>
      <c r="AU137" s="214" t="s">
        <v>84</v>
      </c>
      <c r="AY137" s="213" t="s">
        <v>125</v>
      </c>
      <c r="BK137" s="215">
        <f>SUM(BK138:BK147)</f>
        <v>0</v>
      </c>
    </row>
    <row r="138" s="2" customFormat="1" ht="33" customHeight="1">
      <c r="A138" s="38"/>
      <c r="B138" s="39"/>
      <c r="C138" s="218" t="s">
        <v>144</v>
      </c>
      <c r="D138" s="218" t="s">
        <v>127</v>
      </c>
      <c r="E138" s="219" t="s">
        <v>571</v>
      </c>
      <c r="F138" s="220" t="s">
        <v>572</v>
      </c>
      <c r="G138" s="221" t="s">
        <v>556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132</v>
      </c>
      <c r="AT138" s="229" t="s">
        <v>127</v>
      </c>
      <c r="AU138" s="229" t="s">
        <v>86</v>
      </c>
      <c r="AY138" s="17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132</v>
      </c>
      <c r="BM138" s="229" t="s">
        <v>165</v>
      </c>
    </row>
    <row r="139" s="2" customFormat="1" ht="62.7" customHeight="1">
      <c r="A139" s="38"/>
      <c r="B139" s="39"/>
      <c r="C139" s="218" t="s">
        <v>156</v>
      </c>
      <c r="D139" s="218" t="s">
        <v>127</v>
      </c>
      <c r="E139" s="219" t="s">
        <v>573</v>
      </c>
      <c r="F139" s="220" t="s">
        <v>574</v>
      </c>
      <c r="G139" s="221" t="s">
        <v>556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132</v>
      </c>
      <c r="AT139" s="229" t="s">
        <v>127</v>
      </c>
      <c r="AU139" s="229" t="s">
        <v>86</v>
      </c>
      <c r="AY139" s="17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132</v>
      </c>
      <c r="BM139" s="229" t="s">
        <v>171</v>
      </c>
    </row>
    <row r="140" s="2" customFormat="1" ht="16.5" customHeight="1">
      <c r="A140" s="38"/>
      <c r="B140" s="39"/>
      <c r="C140" s="218" t="s">
        <v>147</v>
      </c>
      <c r="D140" s="218" t="s">
        <v>127</v>
      </c>
      <c r="E140" s="219" t="s">
        <v>575</v>
      </c>
      <c r="F140" s="220" t="s">
        <v>576</v>
      </c>
      <c r="G140" s="221" t="s">
        <v>556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132</v>
      </c>
      <c r="AT140" s="229" t="s">
        <v>127</v>
      </c>
      <c r="AU140" s="229" t="s">
        <v>86</v>
      </c>
      <c r="AY140" s="17" t="s">
        <v>125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132</v>
      </c>
      <c r="BM140" s="229" t="s">
        <v>174</v>
      </c>
    </row>
    <row r="141" s="2" customFormat="1">
      <c r="A141" s="38"/>
      <c r="B141" s="39"/>
      <c r="C141" s="40"/>
      <c r="D141" s="233" t="s">
        <v>225</v>
      </c>
      <c r="E141" s="40"/>
      <c r="F141" s="275" t="s">
        <v>577</v>
      </c>
      <c r="G141" s="40"/>
      <c r="H141" s="40"/>
      <c r="I141" s="276"/>
      <c r="J141" s="40"/>
      <c r="K141" s="40"/>
      <c r="L141" s="44"/>
      <c r="M141" s="277"/>
      <c r="N141" s="27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225</v>
      </c>
      <c r="AU141" s="17" t="s">
        <v>86</v>
      </c>
    </row>
    <row r="142" s="2" customFormat="1" ht="44.25" customHeight="1">
      <c r="A142" s="38"/>
      <c r="B142" s="39"/>
      <c r="C142" s="218" t="s">
        <v>167</v>
      </c>
      <c r="D142" s="218" t="s">
        <v>127</v>
      </c>
      <c r="E142" s="219" t="s">
        <v>578</v>
      </c>
      <c r="F142" s="220" t="s">
        <v>579</v>
      </c>
      <c r="G142" s="221" t="s">
        <v>556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132</v>
      </c>
      <c r="AT142" s="229" t="s">
        <v>127</v>
      </c>
      <c r="AU142" s="229" t="s">
        <v>86</v>
      </c>
      <c r="AY142" s="17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132</v>
      </c>
      <c r="BM142" s="229" t="s">
        <v>200</v>
      </c>
    </row>
    <row r="143" s="2" customFormat="1" ht="33" customHeight="1">
      <c r="A143" s="38"/>
      <c r="B143" s="39"/>
      <c r="C143" s="218" t="s">
        <v>152</v>
      </c>
      <c r="D143" s="218" t="s">
        <v>127</v>
      </c>
      <c r="E143" s="219" t="s">
        <v>580</v>
      </c>
      <c r="F143" s="220" t="s">
        <v>581</v>
      </c>
      <c r="G143" s="221" t="s">
        <v>556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132</v>
      </c>
      <c r="AT143" s="229" t="s">
        <v>127</v>
      </c>
      <c r="AU143" s="229" t="s">
        <v>86</v>
      </c>
      <c r="AY143" s="17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132</v>
      </c>
      <c r="BM143" s="229" t="s">
        <v>209</v>
      </c>
    </row>
    <row r="144" s="2" customFormat="1">
      <c r="A144" s="38"/>
      <c r="B144" s="39"/>
      <c r="C144" s="40"/>
      <c r="D144" s="233" t="s">
        <v>225</v>
      </c>
      <c r="E144" s="40"/>
      <c r="F144" s="275" t="s">
        <v>582</v>
      </c>
      <c r="G144" s="40"/>
      <c r="H144" s="40"/>
      <c r="I144" s="276"/>
      <c r="J144" s="40"/>
      <c r="K144" s="40"/>
      <c r="L144" s="44"/>
      <c r="M144" s="277"/>
      <c r="N144" s="27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225</v>
      </c>
      <c r="AU144" s="17" t="s">
        <v>86</v>
      </c>
    </row>
    <row r="145" s="2" customFormat="1" ht="24.15" customHeight="1">
      <c r="A145" s="38"/>
      <c r="B145" s="39"/>
      <c r="C145" s="218" t="s">
        <v>176</v>
      </c>
      <c r="D145" s="218" t="s">
        <v>127</v>
      </c>
      <c r="E145" s="219" t="s">
        <v>583</v>
      </c>
      <c r="F145" s="220" t="s">
        <v>584</v>
      </c>
      <c r="G145" s="221" t="s">
        <v>556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132</v>
      </c>
      <c r="AT145" s="229" t="s">
        <v>127</v>
      </c>
      <c r="AU145" s="229" t="s">
        <v>86</v>
      </c>
      <c r="AY145" s="17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132</v>
      </c>
      <c r="BM145" s="229" t="s">
        <v>214</v>
      </c>
    </row>
    <row r="146" s="2" customFormat="1">
      <c r="A146" s="38"/>
      <c r="B146" s="39"/>
      <c r="C146" s="40"/>
      <c r="D146" s="233" t="s">
        <v>225</v>
      </c>
      <c r="E146" s="40"/>
      <c r="F146" s="275" t="s">
        <v>585</v>
      </c>
      <c r="G146" s="40"/>
      <c r="H146" s="40"/>
      <c r="I146" s="276"/>
      <c r="J146" s="40"/>
      <c r="K146" s="40"/>
      <c r="L146" s="44"/>
      <c r="M146" s="277"/>
      <c r="N146" s="27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225</v>
      </c>
      <c r="AU146" s="17" t="s">
        <v>86</v>
      </c>
    </row>
    <row r="147" s="2" customFormat="1" ht="298.05" customHeight="1">
      <c r="A147" s="38"/>
      <c r="B147" s="39"/>
      <c r="C147" s="218" t="s">
        <v>8</v>
      </c>
      <c r="D147" s="218" t="s">
        <v>127</v>
      </c>
      <c r="E147" s="219" t="s">
        <v>586</v>
      </c>
      <c r="F147" s="220" t="s">
        <v>587</v>
      </c>
      <c r="G147" s="221" t="s">
        <v>556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132</v>
      </c>
      <c r="AT147" s="229" t="s">
        <v>127</v>
      </c>
      <c r="AU147" s="229" t="s">
        <v>86</v>
      </c>
      <c r="AY147" s="17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132</v>
      </c>
      <c r="BM147" s="229" t="s">
        <v>251</v>
      </c>
    </row>
    <row r="148" s="12" customFormat="1" ht="25.92" customHeight="1">
      <c r="A148" s="12"/>
      <c r="B148" s="202"/>
      <c r="C148" s="203"/>
      <c r="D148" s="204" t="s">
        <v>75</v>
      </c>
      <c r="E148" s="205" t="s">
        <v>588</v>
      </c>
      <c r="F148" s="205" t="s">
        <v>589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</f>
        <v>0</v>
      </c>
      <c r="Q148" s="210"/>
      <c r="R148" s="211">
        <f>R149</f>
        <v>0</v>
      </c>
      <c r="S148" s="210"/>
      <c r="T148" s="212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84</v>
      </c>
      <c r="AT148" s="214" t="s">
        <v>75</v>
      </c>
      <c r="AU148" s="214" t="s">
        <v>76</v>
      </c>
      <c r="AY148" s="213" t="s">
        <v>125</v>
      </c>
      <c r="BK148" s="215">
        <f>BK149</f>
        <v>0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552</v>
      </c>
      <c r="F149" s="216" t="s">
        <v>553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SUM(P150:P159)</f>
        <v>0</v>
      </c>
      <c r="Q149" s="210"/>
      <c r="R149" s="211">
        <f>SUM(R150:R159)</f>
        <v>0</v>
      </c>
      <c r="S149" s="210"/>
      <c r="T149" s="212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84</v>
      </c>
      <c r="AT149" s="214" t="s">
        <v>75</v>
      </c>
      <c r="AU149" s="214" t="s">
        <v>84</v>
      </c>
      <c r="AY149" s="213" t="s">
        <v>125</v>
      </c>
      <c r="BK149" s="215">
        <f>SUM(BK150:BK159)</f>
        <v>0</v>
      </c>
    </row>
    <row r="150" s="2" customFormat="1" ht="24.15" customHeight="1">
      <c r="A150" s="38"/>
      <c r="B150" s="39"/>
      <c r="C150" s="218" t="s">
        <v>189</v>
      </c>
      <c r="D150" s="218" t="s">
        <v>127</v>
      </c>
      <c r="E150" s="219" t="s">
        <v>590</v>
      </c>
      <c r="F150" s="220" t="s">
        <v>591</v>
      </c>
      <c r="G150" s="221" t="s">
        <v>556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132</v>
      </c>
      <c r="AT150" s="229" t="s">
        <v>127</v>
      </c>
      <c r="AU150" s="229" t="s">
        <v>86</v>
      </c>
      <c r="AY150" s="17" t="s">
        <v>125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132</v>
      </c>
      <c r="BM150" s="229" t="s">
        <v>266</v>
      </c>
    </row>
    <row r="151" s="2" customFormat="1">
      <c r="A151" s="38"/>
      <c r="B151" s="39"/>
      <c r="C151" s="40"/>
      <c r="D151" s="233" t="s">
        <v>225</v>
      </c>
      <c r="E151" s="40"/>
      <c r="F151" s="275" t="s">
        <v>592</v>
      </c>
      <c r="G151" s="40"/>
      <c r="H151" s="40"/>
      <c r="I151" s="276"/>
      <c r="J151" s="40"/>
      <c r="K151" s="40"/>
      <c r="L151" s="44"/>
      <c r="M151" s="277"/>
      <c r="N151" s="27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225</v>
      </c>
      <c r="AU151" s="17" t="s">
        <v>86</v>
      </c>
    </row>
    <row r="152" s="2" customFormat="1" ht="24.15" customHeight="1">
      <c r="A152" s="38"/>
      <c r="B152" s="39"/>
      <c r="C152" s="218" t="s">
        <v>160</v>
      </c>
      <c r="D152" s="218" t="s">
        <v>127</v>
      </c>
      <c r="E152" s="219" t="s">
        <v>593</v>
      </c>
      <c r="F152" s="220" t="s">
        <v>594</v>
      </c>
      <c r="G152" s="221" t="s">
        <v>556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132</v>
      </c>
      <c r="AT152" s="229" t="s">
        <v>127</v>
      </c>
      <c r="AU152" s="229" t="s">
        <v>86</v>
      </c>
      <c r="AY152" s="17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132</v>
      </c>
      <c r="BM152" s="229" t="s">
        <v>270</v>
      </c>
    </row>
    <row r="153" s="2" customFormat="1">
      <c r="A153" s="38"/>
      <c r="B153" s="39"/>
      <c r="C153" s="40"/>
      <c r="D153" s="233" t="s">
        <v>225</v>
      </c>
      <c r="E153" s="40"/>
      <c r="F153" s="275" t="s">
        <v>595</v>
      </c>
      <c r="G153" s="40"/>
      <c r="H153" s="40"/>
      <c r="I153" s="276"/>
      <c r="J153" s="40"/>
      <c r="K153" s="40"/>
      <c r="L153" s="44"/>
      <c r="M153" s="277"/>
      <c r="N153" s="27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225</v>
      </c>
      <c r="AU153" s="17" t="s">
        <v>86</v>
      </c>
    </row>
    <row r="154" s="2" customFormat="1" ht="24.15" customHeight="1">
      <c r="A154" s="38"/>
      <c r="B154" s="39"/>
      <c r="C154" s="218" t="s">
        <v>197</v>
      </c>
      <c r="D154" s="218" t="s">
        <v>127</v>
      </c>
      <c r="E154" s="219" t="s">
        <v>596</v>
      </c>
      <c r="F154" s="220" t="s">
        <v>597</v>
      </c>
      <c r="G154" s="221" t="s">
        <v>556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132</v>
      </c>
      <c r="AT154" s="229" t="s">
        <v>127</v>
      </c>
      <c r="AU154" s="229" t="s">
        <v>86</v>
      </c>
      <c r="AY154" s="17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132</v>
      </c>
      <c r="BM154" s="229" t="s">
        <v>273</v>
      </c>
    </row>
    <row r="155" s="2" customFormat="1">
      <c r="A155" s="38"/>
      <c r="B155" s="39"/>
      <c r="C155" s="40"/>
      <c r="D155" s="233" t="s">
        <v>225</v>
      </c>
      <c r="E155" s="40"/>
      <c r="F155" s="275" t="s">
        <v>598</v>
      </c>
      <c r="G155" s="40"/>
      <c r="H155" s="40"/>
      <c r="I155" s="276"/>
      <c r="J155" s="40"/>
      <c r="K155" s="40"/>
      <c r="L155" s="44"/>
      <c r="M155" s="277"/>
      <c r="N155" s="27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225</v>
      </c>
      <c r="AU155" s="17" t="s">
        <v>86</v>
      </c>
    </row>
    <row r="156" s="2" customFormat="1" ht="24.15" customHeight="1">
      <c r="A156" s="38"/>
      <c r="B156" s="39"/>
      <c r="C156" s="218" t="s">
        <v>165</v>
      </c>
      <c r="D156" s="218" t="s">
        <v>127</v>
      </c>
      <c r="E156" s="219" t="s">
        <v>599</v>
      </c>
      <c r="F156" s="220" t="s">
        <v>600</v>
      </c>
      <c r="G156" s="221" t="s">
        <v>556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132</v>
      </c>
      <c r="AT156" s="229" t="s">
        <v>127</v>
      </c>
      <c r="AU156" s="229" t="s">
        <v>86</v>
      </c>
      <c r="AY156" s="17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132</v>
      </c>
      <c r="BM156" s="229" t="s">
        <v>277</v>
      </c>
    </row>
    <row r="157" s="2" customFormat="1">
      <c r="A157" s="38"/>
      <c r="B157" s="39"/>
      <c r="C157" s="40"/>
      <c r="D157" s="233" t="s">
        <v>225</v>
      </c>
      <c r="E157" s="40"/>
      <c r="F157" s="275" t="s">
        <v>601</v>
      </c>
      <c r="G157" s="40"/>
      <c r="H157" s="40"/>
      <c r="I157" s="276"/>
      <c r="J157" s="40"/>
      <c r="K157" s="40"/>
      <c r="L157" s="44"/>
      <c r="M157" s="277"/>
      <c r="N157" s="27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225</v>
      </c>
      <c r="AU157" s="17" t="s">
        <v>86</v>
      </c>
    </row>
    <row r="158" s="2" customFormat="1" ht="44.25" customHeight="1">
      <c r="A158" s="38"/>
      <c r="B158" s="39"/>
      <c r="C158" s="218" t="s">
        <v>206</v>
      </c>
      <c r="D158" s="218" t="s">
        <v>127</v>
      </c>
      <c r="E158" s="219" t="s">
        <v>602</v>
      </c>
      <c r="F158" s="220" t="s">
        <v>603</v>
      </c>
      <c r="G158" s="221" t="s">
        <v>556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132</v>
      </c>
      <c r="AT158" s="229" t="s">
        <v>127</v>
      </c>
      <c r="AU158" s="229" t="s">
        <v>86</v>
      </c>
      <c r="AY158" s="17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132</v>
      </c>
      <c r="BM158" s="229" t="s">
        <v>280</v>
      </c>
    </row>
    <row r="159" s="2" customFormat="1" ht="16.5" customHeight="1">
      <c r="A159" s="38"/>
      <c r="B159" s="39"/>
      <c r="C159" s="218" t="s">
        <v>171</v>
      </c>
      <c r="D159" s="218" t="s">
        <v>127</v>
      </c>
      <c r="E159" s="219" t="s">
        <v>604</v>
      </c>
      <c r="F159" s="220" t="s">
        <v>605</v>
      </c>
      <c r="G159" s="221" t="s">
        <v>556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79" t="s">
        <v>1</v>
      </c>
      <c r="N159" s="280" t="s">
        <v>41</v>
      </c>
      <c r="O159" s="281"/>
      <c r="P159" s="282">
        <f>O159*H159</f>
        <v>0</v>
      </c>
      <c r="Q159" s="282">
        <v>0</v>
      </c>
      <c r="R159" s="282">
        <f>Q159*H159</f>
        <v>0</v>
      </c>
      <c r="S159" s="282">
        <v>0</v>
      </c>
      <c r="T159" s="28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132</v>
      </c>
      <c r="AT159" s="229" t="s">
        <v>127</v>
      </c>
      <c r="AU159" s="229" t="s">
        <v>86</v>
      </c>
      <c r="AY159" s="17" t="s">
        <v>125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132</v>
      </c>
      <c r="BM159" s="229" t="s">
        <v>292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Z2zZtVy4c6XlgFgofNnMPmbH1g9S6CkionCAJ3a3WerHG7sDaoj+/LNoEItKM+qG+h3fOImnPGt5PWoFfVpvVw==" hashValue="Pe01mxHHnGVhCyTPr7hPwkcuVI5UFafWfexN/rf4dVeMXJfhTnZVVoJrxAFNZnkHHlzXoDtmMZ4Rb4gYiXgwWw==" algorithmName="SHA-512" password="CC35"/>
  <autoFilter ref="C123:K15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2024-11-07T12:22:30Z</dcterms:created>
  <dcterms:modified xsi:type="dcterms:W3CDTF">2024-11-07T12:22:37Z</dcterms:modified>
</cp:coreProperties>
</file>